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TrnkovaV\Desktop\KROS výstupy\"/>
    </mc:Choice>
  </mc:AlternateContent>
  <bookViews>
    <workbookView xWindow="0" yWindow="0" windowWidth="0" windowHeight="0"/>
  </bookViews>
  <sheets>
    <sheet name="Rekapitulace stavby" sheetId="1" r:id="rId1"/>
    <sheet name="01 - Oprava SK č. 409, 40..." sheetId="2" r:id="rId2"/>
    <sheet name="02 - Následné propracování" sheetId="3" r:id="rId3"/>
    <sheet name="03 - Výhybky" sheetId="4" r:id="rId4"/>
    <sheet name="04 - Most u Globusu" sheetId="5" r:id="rId5"/>
    <sheet name="05 - Materiál dodávaný ob..." sheetId="6" r:id="rId6"/>
    <sheet name="06 - VRN" sheetId="7" r:id="rId7"/>
  </sheets>
  <definedNames>
    <definedName name="_xlnm.Print_Area" localSheetId="0">'Rekapitulace stavby'!$D$4:$AO$36,'Rekapitulace stavby'!$C$42:$AQ$61</definedName>
    <definedName name="_xlnm.Print_Titles" localSheetId="0">'Rekapitulace stavby'!$52:$52</definedName>
    <definedName name="_xlnm._FilterDatabase" localSheetId="1" hidden="1">'01 - Oprava SK č. 409, 40...'!$C$80:$K$263</definedName>
    <definedName name="_xlnm.Print_Area" localSheetId="1">'01 - Oprava SK č. 409, 40...'!$C$68:$J$263</definedName>
    <definedName name="_xlnm.Print_Titles" localSheetId="1">'01 - Oprava SK č. 409, 40...'!$80:$80</definedName>
    <definedName name="_xlnm._FilterDatabase" localSheetId="2" hidden="1">'02 - Následné propracování'!$C$78:$K$100</definedName>
    <definedName name="_xlnm.Print_Area" localSheetId="2">'02 - Následné propracování'!$C$66:$J$100</definedName>
    <definedName name="_xlnm.Print_Titles" localSheetId="2">'02 - Následné propracování'!$78:$78</definedName>
    <definedName name="_xlnm._FilterDatabase" localSheetId="3" hidden="1">'03 - Výhybky'!$C$80:$K$227</definedName>
    <definedName name="_xlnm.Print_Area" localSheetId="3">'03 - Výhybky'!$C$68:$J$227</definedName>
    <definedName name="_xlnm.Print_Titles" localSheetId="3">'03 - Výhybky'!$80:$80</definedName>
    <definedName name="_xlnm._FilterDatabase" localSheetId="4" hidden="1">'04 - Most u Globusu'!$C$80:$K$101</definedName>
    <definedName name="_xlnm.Print_Area" localSheetId="4">'04 - Most u Globusu'!$C$68:$J$101</definedName>
    <definedName name="_xlnm.Print_Titles" localSheetId="4">'04 - Most u Globusu'!$80:$80</definedName>
    <definedName name="_xlnm._FilterDatabase" localSheetId="5" hidden="1">'05 - Materiál dodávaný ob...'!$C$78:$K$88</definedName>
    <definedName name="_xlnm.Print_Area" localSheetId="5">'05 - Materiál dodávaný ob...'!$C$66:$J$88</definedName>
    <definedName name="_xlnm.Print_Titles" localSheetId="5">'05 - Materiál dodávaný ob...'!$78:$78</definedName>
    <definedName name="_xlnm._FilterDatabase" localSheetId="6" hidden="1">'06 - VRN'!$C$79:$K$91</definedName>
    <definedName name="_xlnm.Print_Area" localSheetId="6">'06 - VRN'!$C$67:$J$91</definedName>
    <definedName name="_xlnm.Print_Titles" localSheetId="6">'06 - VRN'!$79:$79</definedName>
  </definedNames>
  <calcPr/>
</workbook>
</file>

<file path=xl/calcChain.xml><?xml version="1.0" encoding="utf-8"?>
<calcChain xmlns="http://schemas.openxmlformats.org/spreadsheetml/2006/main">
  <c i="7" l="1" r="J37"/>
  <c r="J36"/>
  <c i="1" r="AY60"/>
  <c i="7" r="J35"/>
  <c i="1" r="AX60"/>
  <c i="7" r="BI90"/>
  <c r="BH90"/>
  <c r="BG90"/>
  <c r="BF90"/>
  <c r="T90"/>
  <c r="R90"/>
  <c r="P90"/>
  <c r="BI88"/>
  <c r="BH88"/>
  <c r="BG88"/>
  <c r="BF88"/>
  <c r="T88"/>
  <c r="R88"/>
  <c r="P88"/>
  <c r="BI86"/>
  <c r="BH86"/>
  <c r="BG86"/>
  <c r="BF86"/>
  <c r="T86"/>
  <c r="R86"/>
  <c r="P86"/>
  <c r="BI84"/>
  <c r="BH84"/>
  <c r="BG84"/>
  <c r="BF84"/>
  <c r="T84"/>
  <c r="R84"/>
  <c r="P84"/>
  <c r="BI82"/>
  <c r="BH82"/>
  <c r="BG82"/>
  <c r="BF82"/>
  <c r="T82"/>
  <c r="R82"/>
  <c r="P82"/>
  <c r="J77"/>
  <c r="F74"/>
  <c r="E72"/>
  <c r="J55"/>
  <c r="F52"/>
  <c r="E50"/>
  <c r="J21"/>
  <c r="E21"/>
  <c r="J54"/>
  <c r="J20"/>
  <c r="J18"/>
  <c r="E18"/>
  <c r="F77"/>
  <c r="J17"/>
  <c r="J15"/>
  <c r="E15"/>
  <c r="F76"/>
  <c r="J14"/>
  <c r="J12"/>
  <c r="J74"/>
  <c r="E7"/>
  <c r="E48"/>
  <c i="6" r="J37"/>
  <c r="J36"/>
  <c i="1" r="AY59"/>
  <c i="6" r="J35"/>
  <c i="1" r="AX59"/>
  <c i="6" r="BI83"/>
  <c r="BH83"/>
  <c r="BG83"/>
  <c r="BF83"/>
  <c r="T83"/>
  <c r="T79"/>
  <c r="R83"/>
  <c r="R79"/>
  <c r="P83"/>
  <c r="P79"/>
  <c i="1" r="AU59"/>
  <c i="6" r="BI80"/>
  <c r="BH80"/>
  <c r="BG80"/>
  <c r="BF80"/>
  <c r="T80"/>
  <c r="R80"/>
  <c r="P80"/>
  <c r="J76"/>
  <c r="F73"/>
  <c r="E71"/>
  <c r="J55"/>
  <c r="F52"/>
  <c r="E50"/>
  <c r="J21"/>
  <c r="E21"/>
  <c r="J54"/>
  <c r="J20"/>
  <c r="J18"/>
  <c r="E18"/>
  <c r="F76"/>
  <c r="J17"/>
  <c r="J15"/>
  <c r="E15"/>
  <c r="F54"/>
  <c r="J14"/>
  <c r="J12"/>
  <c r="J73"/>
  <c r="E7"/>
  <c r="E48"/>
  <c i="5" r="J37"/>
  <c r="J36"/>
  <c i="1" r="AY58"/>
  <c i="5" r="J35"/>
  <c i="1" r="AX58"/>
  <c i="5" r="BI100"/>
  <c r="BH100"/>
  <c r="BG100"/>
  <c r="BF100"/>
  <c r="T100"/>
  <c r="R100"/>
  <c r="P100"/>
  <c r="BI97"/>
  <c r="BH97"/>
  <c r="BG97"/>
  <c r="BF97"/>
  <c r="T97"/>
  <c r="R97"/>
  <c r="P97"/>
  <c r="BI94"/>
  <c r="BH94"/>
  <c r="BG94"/>
  <c r="BF94"/>
  <c r="T94"/>
  <c r="R94"/>
  <c r="P94"/>
  <c r="BI92"/>
  <c r="BH92"/>
  <c r="BG92"/>
  <c r="BF92"/>
  <c r="T92"/>
  <c r="R92"/>
  <c r="P92"/>
  <c r="BI89"/>
  <c r="BH89"/>
  <c r="BG89"/>
  <c r="BF89"/>
  <c r="T89"/>
  <c r="R89"/>
  <c r="P89"/>
  <c r="BI87"/>
  <c r="BH87"/>
  <c r="BG87"/>
  <c r="BF87"/>
  <c r="T87"/>
  <c r="R87"/>
  <c r="P87"/>
  <c r="BI84"/>
  <c r="BH84"/>
  <c r="BG84"/>
  <c r="BF84"/>
  <c r="T84"/>
  <c r="R84"/>
  <c r="P84"/>
  <c r="J78"/>
  <c r="F75"/>
  <c r="E73"/>
  <c r="J55"/>
  <c r="F52"/>
  <c r="E50"/>
  <c r="J21"/>
  <c r="E21"/>
  <c r="J77"/>
  <c r="J20"/>
  <c r="J18"/>
  <c r="E18"/>
  <c r="F78"/>
  <c r="J17"/>
  <c r="J15"/>
  <c r="E15"/>
  <c r="F77"/>
  <c r="J14"/>
  <c r="J12"/>
  <c r="J52"/>
  <c r="E7"/>
  <c r="E48"/>
  <c i="4" r="J37"/>
  <c r="J36"/>
  <c i="1" r="AY57"/>
  <c i="4" r="J35"/>
  <c i="1" r="AX57"/>
  <c i="4" r="BI224"/>
  <c r="BH224"/>
  <c r="BG224"/>
  <c r="BF224"/>
  <c r="T224"/>
  <c r="R224"/>
  <c r="P224"/>
  <c r="BI222"/>
  <c r="BH222"/>
  <c r="BG222"/>
  <c r="BF222"/>
  <c r="T222"/>
  <c r="R222"/>
  <c r="P222"/>
  <c r="BI218"/>
  <c r="BH218"/>
  <c r="BG218"/>
  <c r="BF218"/>
  <c r="T218"/>
  <c r="R218"/>
  <c r="P218"/>
  <c r="BI214"/>
  <c r="BH214"/>
  <c r="BG214"/>
  <c r="BF214"/>
  <c r="T214"/>
  <c r="R214"/>
  <c r="P214"/>
  <c r="BI210"/>
  <c r="BH210"/>
  <c r="BG210"/>
  <c r="BF210"/>
  <c r="T210"/>
  <c r="R210"/>
  <c r="P210"/>
  <c r="BI208"/>
  <c r="BH208"/>
  <c r="BG208"/>
  <c r="BF208"/>
  <c r="T208"/>
  <c r="R208"/>
  <c r="P208"/>
  <c r="BI205"/>
  <c r="BH205"/>
  <c r="BG205"/>
  <c r="BF205"/>
  <c r="T205"/>
  <c r="R205"/>
  <c r="P205"/>
  <c r="BI200"/>
  <c r="BH200"/>
  <c r="BG200"/>
  <c r="BF200"/>
  <c r="T200"/>
  <c r="R200"/>
  <c r="P200"/>
  <c r="BI194"/>
  <c r="BH194"/>
  <c r="BG194"/>
  <c r="BF194"/>
  <c r="T194"/>
  <c r="R194"/>
  <c r="P194"/>
  <c r="BI191"/>
  <c r="BH191"/>
  <c r="BG191"/>
  <c r="BF191"/>
  <c r="T191"/>
  <c r="R191"/>
  <c r="P191"/>
  <c r="BI188"/>
  <c r="BH188"/>
  <c r="BG188"/>
  <c r="BF188"/>
  <c r="T188"/>
  <c r="R188"/>
  <c r="P188"/>
  <c r="BI182"/>
  <c r="BH182"/>
  <c r="BG182"/>
  <c r="BF182"/>
  <c r="T182"/>
  <c r="R182"/>
  <c r="P182"/>
  <c r="BI176"/>
  <c r="BH176"/>
  <c r="BG176"/>
  <c r="BF176"/>
  <c r="T176"/>
  <c r="R176"/>
  <c r="P176"/>
  <c r="BI170"/>
  <c r="BH170"/>
  <c r="BG170"/>
  <c r="BF170"/>
  <c r="T170"/>
  <c r="R170"/>
  <c r="P170"/>
  <c r="BI164"/>
  <c r="BH164"/>
  <c r="BG164"/>
  <c r="BF164"/>
  <c r="T164"/>
  <c r="R164"/>
  <c r="P164"/>
  <c r="BI158"/>
  <c r="BH158"/>
  <c r="BG158"/>
  <c r="BF158"/>
  <c r="T158"/>
  <c r="R158"/>
  <c r="P158"/>
  <c r="BI152"/>
  <c r="BH152"/>
  <c r="BG152"/>
  <c r="BF152"/>
  <c r="T152"/>
  <c r="R152"/>
  <c r="P152"/>
  <c r="BI146"/>
  <c r="BH146"/>
  <c r="BG146"/>
  <c r="BF146"/>
  <c r="T146"/>
  <c r="R146"/>
  <c r="P146"/>
  <c r="BI140"/>
  <c r="BH140"/>
  <c r="BG140"/>
  <c r="BF140"/>
  <c r="T140"/>
  <c r="R140"/>
  <c r="P140"/>
  <c r="BI134"/>
  <c r="BH134"/>
  <c r="BG134"/>
  <c r="BF134"/>
  <c r="T134"/>
  <c r="R134"/>
  <c r="P134"/>
  <c r="BI128"/>
  <c r="BH128"/>
  <c r="BG128"/>
  <c r="BF128"/>
  <c r="T128"/>
  <c r="R128"/>
  <c r="P128"/>
  <c r="BI122"/>
  <c r="BH122"/>
  <c r="BG122"/>
  <c r="BF122"/>
  <c r="T122"/>
  <c r="R122"/>
  <c r="P122"/>
  <c r="BI116"/>
  <c r="BH116"/>
  <c r="BG116"/>
  <c r="BF116"/>
  <c r="T116"/>
  <c r="R116"/>
  <c r="P116"/>
  <c r="BI110"/>
  <c r="BH110"/>
  <c r="BG110"/>
  <c r="BF110"/>
  <c r="T110"/>
  <c r="R110"/>
  <c r="P110"/>
  <c r="BI104"/>
  <c r="BH104"/>
  <c r="BG104"/>
  <c r="BF104"/>
  <c r="T104"/>
  <c r="R104"/>
  <c r="P104"/>
  <c r="BI98"/>
  <c r="BH98"/>
  <c r="BG98"/>
  <c r="BF98"/>
  <c r="T98"/>
  <c r="R98"/>
  <c r="P98"/>
  <c r="BI92"/>
  <c r="BH92"/>
  <c r="BG92"/>
  <c r="BF92"/>
  <c r="T92"/>
  <c r="R92"/>
  <c r="P92"/>
  <c r="BI84"/>
  <c r="BH84"/>
  <c r="BG84"/>
  <c r="BF84"/>
  <c r="T84"/>
  <c r="R84"/>
  <c r="P84"/>
  <c r="J78"/>
  <c r="F75"/>
  <c r="E73"/>
  <c r="J55"/>
  <c r="F52"/>
  <c r="E50"/>
  <c r="J21"/>
  <c r="E21"/>
  <c r="J54"/>
  <c r="J20"/>
  <c r="J18"/>
  <c r="E18"/>
  <c r="F55"/>
  <c r="J17"/>
  <c r="J15"/>
  <c r="E15"/>
  <c r="F77"/>
  <c r="J14"/>
  <c r="J12"/>
  <c r="J52"/>
  <c r="E7"/>
  <c r="E71"/>
  <c i="3" r="J37"/>
  <c r="J36"/>
  <c i="1" r="AY56"/>
  <c i="3" r="J35"/>
  <c i="1" r="AX56"/>
  <c i="3" r="BI97"/>
  <c r="BH97"/>
  <c r="BG97"/>
  <c r="BF97"/>
  <c r="T97"/>
  <c r="R97"/>
  <c r="P97"/>
  <c r="BI95"/>
  <c r="BH95"/>
  <c r="BG95"/>
  <c r="BF95"/>
  <c r="T95"/>
  <c r="R95"/>
  <c r="P95"/>
  <c r="BI92"/>
  <c r="BH92"/>
  <c r="BG92"/>
  <c r="BF92"/>
  <c r="T92"/>
  <c r="R92"/>
  <c r="P92"/>
  <c r="BI86"/>
  <c r="BH86"/>
  <c r="BG86"/>
  <c r="BF86"/>
  <c r="T86"/>
  <c r="R86"/>
  <c r="P86"/>
  <c r="BI80"/>
  <c r="BH80"/>
  <c r="BG80"/>
  <c r="BF80"/>
  <c r="T80"/>
  <c r="R80"/>
  <c r="P80"/>
  <c r="J76"/>
  <c r="F73"/>
  <c r="E71"/>
  <c r="J55"/>
  <c r="F52"/>
  <c r="E50"/>
  <c r="J21"/>
  <c r="E21"/>
  <c r="J75"/>
  <c r="J20"/>
  <c r="J18"/>
  <c r="E18"/>
  <c r="F76"/>
  <c r="J17"/>
  <c r="J15"/>
  <c r="E15"/>
  <c r="F54"/>
  <c r="J14"/>
  <c r="J12"/>
  <c r="J73"/>
  <c r="E7"/>
  <c r="E48"/>
  <c i="2" r="J37"/>
  <c r="J36"/>
  <c i="1" r="AY55"/>
  <c i="2" r="J35"/>
  <c i="1" r="AX55"/>
  <c i="2" r="BI260"/>
  <c r="BH260"/>
  <c r="BG260"/>
  <c r="BF260"/>
  <c r="T260"/>
  <c r="R260"/>
  <c r="P260"/>
  <c r="BI257"/>
  <c r="BH257"/>
  <c r="BG257"/>
  <c r="BF257"/>
  <c r="T257"/>
  <c r="R257"/>
  <c r="P257"/>
  <c r="BI251"/>
  <c r="BH251"/>
  <c r="BG251"/>
  <c r="BF251"/>
  <c r="T251"/>
  <c r="R251"/>
  <c r="P251"/>
  <c r="BI245"/>
  <c r="BH245"/>
  <c r="BG245"/>
  <c r="BF245"/>
  <c r="T245"/>
  <c r="R245"/>
  <c r="P245"/>
  <c r="BI241"/>
  <c r="BH241"/>
  <c r="BG241"/>
  <c r="BF241"/>
  <c r="T241"/>
  <c r="R241"/>
  <c r="P241"/>
  <c r="BI237"/>
  <c r="BH237"/>
  <c r="BG237"/>
  <c r="BF237"/>
  <c r="T237"/>
  <c r="R237"/>
  <c r="P237"/>
  <c r="BI231"/>
  <c r="BH231"/>
  <c r="BG231"/>
  <c r="BF231"/>
  <c r="T231"/>
  <c r="R231"/>
  <c r="P231"/>
  <c r="BI227"/>
  <c r="BH227"/>
  <c r="BG227"/>
  <c r="BF227"/>
  <c r="T227"/>
  <c r="R227"/>
  <c r="P227"/>
  <c r="BI224"/>
  <c r="BH224"/>
  <c r="BG224"/>
  <c r="BF224"/>
  <c r="T224"/>
  <c r="R224"/>
  <c r="P224"/>
  <c r="BI222"/>
  <c r="BH222"/>
  <c r="BG222"/>
  <c r="BF222"/>
  <c r="T222"/>
  <c r="R222"/>
  <c r="P222"/>
  <c r="BI220"/>
  <c r="BH220"/>
  <c r="BG220"/>
  <c r="BF220"/>
  <c r="T220"/>
  <c r="R220"/>
  <c r="P220"/>
  <c r="BI217"/>
  <c r="BH217"/>
  <c r="BG217"/>
  <c r="BF217"/>
  <c r="T217"/>
  <c r="R217"/>
  <c r="P217"/>
  <c r="BI214"/>
  <c r="BH214"/>
  <c r="BG214"/>
  <c r="BF214"/>
  <c r="T214"/>
  <c r="R214"/>
  <c r="P214"/>
  <c r="BI210"/>
  <c r="BH210"/>
  <c r="BG210"/>
  <c r="BF210"/>
  <c r="T210"/>
  <c r="R210"/>
  <c r="P210"/>
  <c r="BI206"/>
  <c r="BH206"/>
  <c r="BG206"/>
  <c r="BF206"/>
  <c r="T206"/>
  <c r="R206"/>
  <c r="P206"/>
  <c r="BI204"/>
  <c r="BH204"/>
  <c r="BG204"/>
  <c r="BF204"/>
  <c r="T204"/>
  <c r="R204"/>
  <c r="P204"/>
  <c r="BI202"/>
  <c r="BH202"/>
  <c r="BG202"/>
  <c r="BF202"/>
  <c r="T202"/>
  <c r="R202"/>
  <c r="P202"/>
  <c r="BI198"/>
  <c r="BH198"/>
  <c r="BG198"/>
  <c r="BF198"/>
  <c r="T198"/>
  <c r="R198"/>
  <c r="P198"/>
  <c r="BI194"/>
  <c r="BH194"/>
  <c r="BG194"/>
  <c r="BF194"/>
  <c r="T194"/>
  <c r="R194"/>
  <c r="P194"/>
  <c r="BI190"/>
  <c r="BH190"/>
  <c r="BG190"/>
  <c r="BF190"/>
  <c r="T190"/>
  <c r="R190"/>
  <c r="P190"/>
  <c r="BI188"/>
  <c r="BH188"/>
  <c r="BG188"/>
  <c r="BF188"/>
  <c r="T188"/>
  <c r="R188"/>
  <c r="P188"/>
  <c r="BI182"/>
  <c r="BH182"/>
  <c r="BG182"/>
  <c r="BF182"/>
  <c r="T182"/>
  <c r="R182"/>
  <c r="P182"/>
  <c r="BI175"/>
  <c r="BH175"/>
  <c r="BG175"/>
  <c r="BF175"/>
  <c r="T175"/>
  <c r="R175"/>
  <c r="P175"/>
  <c r="BI168"/>
  <c r="BH168"/>
  <c r="BG168"/>
  <c r="BF168"/>
  <c r="T168"/>
  <c r="R168"/>
  <c r="P168"/>
  <c r="BI162"/>
  <c r="BH162"/>
  <c r="BG162"/>
  <c r="BF162"/>
  <c r="T162"/>
  <c r="R162"/>
  <c r="P162"/>
  <c r="BI156"/>
  <c r="BH156"/>
  <c r="BG156"/>
  <c r="BF156"/>
  <c r="T156"/>
  <c r="R156"/>
  <c r="P156"/>
  <c r="BI150"/>
  <c r="BH150"/>
  <c r="BG150"/>
  <c r="BF150"/>
  <c r="T150"/>
  <c r="R150"/>
  <c r="P150"/>
  <c r="BI144"/>
  <c r="BH144"/>
  <c r="BG144"/>
  <c r="BF144"/>
  <c r="T144"/>
  <c r="R144"/>
  <c r="P144"/>
  <c r="BI138"/>
  <c r="BH138"/>
  <c r="BG138"/>
  <c r="BF138"/>
  <c r="T138"/>
  <c r="R138"/>
  <c r="P138"/>
  <c r="BI132"/>
  <c r="BH132"/>
  <c r="BG132"/>
  <c r="BF132"/>
  <c r="T132"/>
  <c r="R132"/>
  <c r="P132"/>
  <c r="BI126"/>
  <c r="BH126"/>
  <c r="BG126"/>
  <c r="BF126"/>
  <c r="T126"/>
  <c r="R126"/>
  <c r="P126"/>
  <c r="BI120"/>
  <c r="BH120"/>
  <c r="BG120"/>
  <c r="BF120"/>
  <c r="T120"/>
  <c r="R120"/>
  <c r="P120"/>
  <c r="BI114"/>
  <c r="BH114"/>
  <c r="BG114"/>
  <c r="BF114"/>
  <c r="T114"/>
  <c r="R114"/>
  <c r="P114"/>
  <c r="BI108"/>
  <c r="BH108"/>
  <c r="BG108"/>
  <c r="BF108"/>
  <c r="T108"/>
  <c r="R108"/>
  <c r="P108"/>
  <c r="BI102"/>
  <c r="BH102"/>
  <c r="BG102"/>
  <c r="BF102"/>
  <c r="T102"/>
  <c r="R102"/>
  <c r="P102"/>
  <c r="BI96"/>
  <c r="BH96"/>
  <c r="BG96"/>
  <c r="BF96"/>
  <c r="T96"/>
  <c r="R96"/>
  <c r="P96"/>
  <c r="BI90"/>
  <c r="BH90"/>
  <c r="BG90"/>
  <c r="BF90"/>
  <c r="T90"/>
  <c r="R90"/>
  <c r="P90"/>
  <c r="BI84"/>
  <c r="BH84"/>
  <c r="BG84"/>
  <c r="BF84"/>
  <c r="T84"/>
  <c r="R84"/>
  <c r="P84"/>
  <c r="J78"/>
  <c r="F75"/>
  <c r="E73"/>
  <c r="J55"/>
  <c r="F52"/>
  <c r="E50"/>
  <c r="J21"/>
  <c r="E21"/>
  <c r="J77"/>
  <c r="J20"/>
  <c r="J18"/>
  <c r="E18"/>
  <c r="F78"/>
  <c r="J17"/>
  <c r="J15"/>
  <c r="E15"/>
  <c r="F77"/>
  <c r="J14"/>
  <c r="J12"/>
  <c r="J75"/>
  <c r="E7"/>
  <c r="E48"/>
  <c i="1" r="L50"/>
  <c r="AM50"/>
  <c r="AM49"/>
  <c r="L49"/>
  <c r="AM47"/>
  <c r="L47"/>
  <c r="L45"/>
  <c r="L44"/>
  <c i="7" r="J90"/>
  <c r="BK88"/>
  <c r="J86"/>
  <c r="J84"/>
  <c i="6" r="J83"/>
  <c i="5" r="J94"/>
  <c r="BK87"/>
  <c i="4" r="J222"/>
  <c r="J218"/>
  <c r="J208"/>
  <c r="BK194"/>
  <c r="BK188"/>
  <c r="BK170"/>
  <c r="BK164"/>
  <c r="J158"/>
  <c r="BK152"/>
  <c r="J128"/>
  <c r="J116"/>
  <c r="J104"/>
  <c r="J98"/>
  <c r="J84"/>
  <c i="3" r="J95"/>
  <c r="J92"/>
  <c r="BK80"/>
  <c i="2" r="BK260"/>
  <c r="J260"/>
  <c r="J257"/>
  <c r="J245"/>
  <c r="J224"/>
  <c r="J220"/>
  <c r="BK214"/>
  <c r="J206"/>
  <c r="BK202"/>
  <c r="J198"/>
  <c r="BK194"/>
  <c r="BK188"/>
  <c r="J182"/>
  <c r="J168"/>
  <c r="J138"/>
  <c r="BK132"/>
  <c r="J126"/>
  <c r="J114"/>
  <c r="J96"/>
  <c i="7" r="BK90"/>
  <c r="BK86"/>
  <c r="BK84"/>
  <c r="BK82"/>
  <c i="6" r="BK83"/>
  <c r="J80"/>
  <c i="5" r="BK100"/>
  <c r="J97"/>
  <c r="BK92"/>
  <c r="BK89"/>
  <c r="BK84"/>
  <c i="4" r="J224"/>
  <c r="BK222"/>
  <c r="BK218"/>
  <c r="BK214"/>
  <c r="J200"/>
  <c r="J194"/>
  <c r="BK191"/>
  <c r="BK176"/>
  <c r="J170"/>
  <c r="J164"/>
  <c r="BK146"/>
  <c r="J140"/>
  <c r="J134"/>
  <c r="BK128"/>
  <c r="BK122"/>
  <c r="BK116"/>
  <c r="BK110"/>
  <c r="BK104"/>
  <c r="J92"/>
  <c i="3" r="BK97"/>
  <c r="BK92"/>
  <c i="2" r="BK251"/>
  <c r="BK245"/>
  <c r="BK241"/>
  <c r="J231"/>
  <c r="J227"/>
  <c r="BK224"/>
  <c r="J222"/>
  <c r="BK217"/>
  <c r="J210"/>
  <c r="BK198"/>
  <c r="BK182"/>
  <c r="BK175"/>
  <c r="J175"/>
  <c r="J162"/>
  <c r="BK156"/>
  <c r="J144"/>
  <c r="BK138"/>
  <c r="J120"/>
  <c r="BK114"/>
  <c r="J108"/>
  <c r="J102"/>
  <c r="BK96"/>
  <c r="J84"/>
  <c i="1" r="AS54"/>
  <c i="7" r="J88"/>
  <c r="J82"/>
  <c i="6" r="BK80"/>
  <c i="5" r="J100"/>
  <c r="BK97"/>
  <c r="BK94"/>
  <c r="J92"/>
  <c r="J89"/>
  <c r="J87"/>
  <c r="J84"/>
  <c i="4" r="BK224"/>
  <c r="J214"/>
  <c r="J210"/>
  <c r="BK208"/>
  <c r="BK205"/>
  <c r="BK200"/>
  <c r="J191"/>
  <c r="J188"/>
  <c r="J182"/>
  <c r="J176"/>
  <c r="BK158"/>
  <c r="BK134"/>
  <c r="J122"/>
  <c r="J110"/>
  <c r="BK84"/>
  <c i="3" r="BK95"/>
  <c r="J86"/>
  <c r="J80"/>
  <c i="2" r="BK257"/>
  <c r="J251"/>
  <c r="J241"/>
  <c r="BK237"/>
  <c r="BK222"/>
  <c r="BK220"/>
  <c r="J217"/>
  <c r="BK210"/>
  <c r="BK206"/>
  <c r="J204"/>
  <c r="J202"/>
  <c r="J194"/>
  <c r="BK190"/>
  <c r="J156"/>
  <c r="J150"/>
  <c r="J132"/>
  <c r="BK120"/>
  <c r="BK108"/>
  <c r="BK102"/>
  <c r="J90"/>
  <c r="BK84"/>
  <c i="4" r="BK210"/>
  <c r="J205"/>
  <c r="BK182"/>
  <c r="J152"/>
  <c r="J146"/>
  <c r="BK140"/>
  <c r="BK98"/>
  <c r="BK92"/>
  <c i="3" r="J97"/>
  <c r="BK86"/>
  <c i="2" r="J237"/>
  <c r="BK231"/>
  <c r="BK227"/>
  <c r="J214"/>
  <c r="BK204"/>
  <c r="J190"/>
  <c r="J188"/>
  <c r="BK168"/>
  <c r="BK162"/>
  <c r="BK150"/>
  <c r="BK144"/>
  <c r="BK126"/>
  <c r="BK90"/>
  <c i="6" r="F34"/>
  <c i="1" r="BA59"/>
  <c i="6" r="F35"/>
  <c i="1" r="BB59"/>
  <c i="6" r="F37"/>
  <c i="1" r="BD59"/>
  <c i="6" r="F36"/>
  <c i="1" r="BC59"/>
  <c i="2" l="1" r="BK83"/>
  <c r="J83"/>
  <c r="J61"/>
  <c i="3" r="BK79"/>
  <c r="J79"/>
  <c r="J59"/>
  <c i="2" r="R83"/>
  <c r="R82"/>
  <c r="R81"/>
  <c i="3" r="P79"/>
  <c i="1" r="AU56"/>
  <c i="4" r="T83"/>
  <c r="T82"/>
  <c r="T81"/>
  <c i="5" r="P83"/>
  <c r="P82"/>
  <c r="P81"/>
  <c i="1" r="AU58"/>
  <c i="2" r="T83"/>
  <c r="T82"/>
  <c r="T81"/>
  <c i="3" r="T79"/>
  <c i="4" r="BK83"/>
  <c r="J83"/>
  <c r="J61"/>
  <c r="R83"/>
  <c r="R82"/>
  <c r="R81"/>
  <c i="5" r="T83"/>
  <c r="T82"/>
  <c r="T81"/>
  <c i="7" r="R81"/>
  <c r="R80"/>
  <c i="2" r="P83"/>
  <c r="P82"/>
  <c r="P81"/>
  <c i="1" r="AU55"/>
  <c i="3" r="R79"/>
  <c i="4" r="P83"/>
  <c r="P82"/>
  <c r="P81"/>
  <c i="1" r="AU57"/>
  <c i="5" r="BK83"/>
  <c r="J83"/>
  <c r="J61"/>
  <c r="R83"/>
  <c r="R82"/>
  <c r="R81"/>
  <c i="7" r="BK81"/>
  <c r="J81"/>
  <c r="J60"/>
  <c r="P81"/>
  <c r="P80"/>
  <c i="1" r="AU60"/>
  <c i="7" r="T81"/>
  <c r="T80"/>
  <c i="2" r="J52"/>
  <c r="F55"/>
  <c r="BE108"/>
  <c r="BE114"/>
  <c r="BE132"/>
  <c r="BE194"/>
  <c r="BE206"/>
  <c r="BE210"/>
  <c r="BE217"/>
  <c r="BE251"/>
  <c i="3" r="J52"/>
  <c r="E69"/>
  <c r="F75"/>
  <c r="BE86"/>
  <c i="4" r="E48"/>
  <c r="F54"/>
  <c r="J75"/>
  <c r="BE116"/>
  <c r="BE128"/>
  <c r="BE188"/>
  <c r="BE194"/>
  <c i="5" r="F55"/>
  <c i="2" r="F54"/>
  <c r="E71"/>
  <c r="BE90"/>
  <c r="BE138"/>
  <c r="BE156"/>
  <c r="BE162"/>
  <c r="BE175"/>
  <c r="BE182"/>
  <c r="BE188"/>
  <c r="BE198"/>
  <c r="BE224"/>
  <c i="3" r="F55"/>
  <c r="BE95"/>
  <c i="4" r="F78"/>
  <c r="BE98"/>
  <c r="BE104"/>
  <c r="BE110"/>
  <c r="BE122"/>
  <c r="BE134"/>
  <c r="BE146"/>
  <c r="BE164"/>
  <c r="BE170"/>
  <c r="BE191"/>
  <c r="BE222"/>
  <c r="BE224"/>
  <c i="5" r="J54"/>
  <c r="BE92"/>
  <c i="6" r="J52"/>
  <c r="E69"/>
  <c r="F75"/>
  <c i="7" r="F54"/>
  <c r="E70"/>
  <c r="BE84"/>
  <c r="BE86"/>
  <c i="2" r="J54"/>
  <c r="BE96"/>
  <c r="BE120"/>
  <c r="BE126"/>
  <c r="BE168"/>
  <c r="BE190"/>
  <c r="BE202"/>
  <c r="BE214"/>
  <c r="BE231"/>
  <c i="3" r="BE80"/>
  <c i="4" r="J77"/>
  <c r="BE84"/>
  <c r="BE92"/>
  <c r="BE152"/>
  <c r="BE182"/>
  <c r="BE205"/>
  <c r="BE208"/>
  <c r="BE214"/>
  <c i="5" r="F54"/>
  <c r="E71"/>
  <c r="J75"/>
  <c r="BE87"/>
  <c r="BE89"/>
  <c r="BE97"/>
  <c i="6" r="F55"/>
  <c r="J75"/>
  <c r="BE80"/>
  <c r="BK79"/>
  <c r="J79"/>
  <c i="7" r="J52"/>
  <c r="F55"/>
  <c r="J76"/>
  <c r="BE82"/>
  <c r="BE88"/>
  <c i="2" r="BE84"/>
  <c r="BE102"/>
  <c r="BE144"/>
  <c r="BE150"/>
  <c r="BE204"/>
  <c r="BE220"/>
  <c r="BE222"/>
  <c r="BE227"/>
  <c r="BE237"/>
  <c r="BE241"/>
  <c r="BE245"/>
  <c r="BE257"/>
  <c r="BE260"/>
  <c i="3" r="J54"/>
  <c r="BE92"/>
  <c r="BE97"/>
  <c i="4" r="BE140"/>
  <c r="BE158"/>
  <c r="BE176"/>
  <c r="BE200"/>
  <c r="BE210"/>
  <c r="BE218"/>
  <c i="5" r="BE84"/>
  <c r="BE94"/>
  <c r="BE100"/>
  <c i="6" r="BE83"/>
  <c i="7" r="BE90"/>
  <c i="2" r="F35"/>
  <c i="1" r="BB55"/>
  <c i="3" r="F37"/>
  <c i="1" r="BD56"/>
  <c i="4" r="F34"/>
  <c i="1" r="BA57"/>
  <c i="3" r="F36"/>
  <c i="1" r="BC56"/>
  <c i="4" r="F35"/>
  <c i="1" r="BB57"/>
  <c i="7" r="F37"/>
  <c i="1" r="BD60"/>
  <c i="2" r="F37"/>
  <c i="1" r="BD55"/>
  <c i="5" r="J34"/>
  <c i="1" r="AW58"/>
  <c i="5" r="F37"/>
  <c i="1" r="BD58"/>
  <c i="7" r="F35"/>
  <c i="1" r="BB60"/>
  <c i="3" r="F34"/>
  <c i="1" r="BA56"/>
  <c i="4" r="F37"/>
  <c i="1" r="BD57"/>
  <c i="7" r="F34"/>
  <c i="1" r="BA60"/>
  <c i="7" r="F36"/>
  <c i="1" r="BC60"/>
  <c i="6" r="J30"/>
  <c i="1" r="AG59"/>
  <c i="6" r="F33"/>
  <c i="1" r="AZ59"/>
  <c i="3" r="J34"/>
  <c i="1" r="AW56"/>
  <c i="2" r="F36"/>
  <c i="1" r="BC55"/>
  <c i="4" r="F36"/>
  <c i="1" r="BC57"/>
  <c i="2" r="F34"/>
  <c i="1" r="BA55"/>
  <c i="5" r="F35"/>
  <c i="1" r="BB58"/>
  <c i="7" r="J34"/>
  <c i="1" r="AW60"/>
  <c i="5" r="F34"/>
  <c i="1" r="BA58"/>
  <c i="5" r="F36"/>
  <c i="1" r="BC58"/>
  <c i="2" r="J34"/>
  <c i="1" r="AW55"/>
  <c i="3" r="F35"/>
  <c i="1" r="BB56"/>
  <c i="4" r="J34"/>
  <c i="1" r="AW57"/>
  <c i="6" r="J34"/>
  <c i="1" r="AW59"/>
  <c i="2" l="1" r="BK82"/>
  <c r="J82"/>
  <c r="J60"/>
  <c i="5" r="BK82"/>
  <c r="J82"/>
  <c r="J60"/>
  <c i="6" r="J59"/>
  <c i="7" r="BK80"/>
  <c r="J80"/>
  <c r="J59"/>
  <c i="4" r="BK82"/>
  <c r="J82"/>
  <c r="J60"/>
  <c i="3" r="J30"/>
  <c i="1" r="AG56"/>
  <c i="6" r="J33"/>
  <c i="1" r="AV59"/>
  <c r="AT59"/>
  <c i="2" r="F33"/>
  <c i="1" r="AZ55"/>
  <c i="5" r="F33"/>
  <c i="1" r="AZ58"/>
  <c r="BC54"/>
  <c r="AY54"/>
  <c r="BB54"/>
  <c r="W31"/>
  <c i="3" r="J33"/>
  <c i="1" r="AV56"/>
  <c r="AT56"/>
  <c i="5" r="J33"/>
  <c i="1" r="AV58"/>
  <c r="AT58"/>
  <c i="7" r="J33"/>
  <c i="1" r="AV60"/>
  <c r="AT60"/>
  <c r="AU54"/>
  <c r="BD54"/>
  <c r="W33"/>
  <c i="3" r="F33"/>
  <c i="1" r="AZ56"/>
  <c i="7" r="F33"/>
  <c i="1" r="AZ60"/>
  <c i="2" r="J33"/>
  <c i="1" r="AV55"/>
  <c r="AT55"/>
  <c r="BA54"/>
  <c r="W30"/>
  <c i="4" r="J33"/>
  <c i="1" r="AV57"/>
  <c r="AT57"/>
  <c i="4" r="F33"/>
  <c i="1" r="AZ57"/>
  <c i="3" l="1" r="J39"/>
  <c i="2" r="BK81"/>
  <c r="J81"/>
  <c r="J59"/>
  <c i="4" r="BK81"/>
  <c r="J81"/>
  <c r="J59"/>
  <c i="5" r="BK81"/>
  <c r="J81"/>
  <c r="J59"/>
  <c i="6" r="J39"/>
  <c i="1" r="AN59"/>
  <c r="AN56"/>
  <c r="AZ54"/>
  <c r="W29"/>
  <c i="7" r="J30"/>
  <c i="1" r="AG60"/>
  <c r="AN60"/>
  <c r="AX54"/>
  <c r="AW54"/>
  <c r="AK30"/>
  <c r="W32"/>
  <c i="7" l="1" r="J39"/>
  <c i="1" r="AV54"/>
  <c r="AK29"/>
  <c i="4" r="J30"/>
  <c i="1" r="AG57"/>
  <c r="AN57"/>
  <c i="2" r="J30"/>
  <c i="1" r="AG55"/>
  <c r="AN55"/>
  <c i="5" r="J30"/>
  <c i="1" r="AG58"/>
  <c r="AN58"/>
  <c i="2" l="1" r="J39"/>
  <c i="5" r="J39"/>
  <c i="4" r="J39"/>
  <c i="1" r="AG54"/>
  <c r="AK26"/>
  <c r="AK35"/>
  <c r="AT54"/>
  <c l="1" r="AN54"/>
</calcChain>
</file>

<file path=xl/sharedStrings.xml><?xml version="1.0" encoding="utf-8"?>
<sst xmlns="http://schemas.openxmlformats.org/spreadsheetml/2006/main">
  <si>
    <t>Export Komplet</t>
  </si>
  <si>
    <t>VZ</t>
  </si>
  <si>
    <t>2.0</t>
  </si>
  <si>
    <t>ZAMOK</t>
  </si>
  <si>
    <t>False</t>
  </si>
  <si>
    <t>{6ec321d2-e0fa-4995-aa7c-7f054ad9af9e}</t>
  </si>
  <si>
    <t>0,01</t>
  </si>
  <si>
    <t>21</t>
  </si>
  <si>
    <t>15</t>
  </si>
  <si>
    <t>REKAPITULACE STAVBY</t>
  </si>
  <si>
    <t xml:space="preserve">v ---  níže se nacházejí doplnkové a pomocné údaje k sestavám  --- v</t>
  </si>
  <si>
    <t>Návod na vyplnění</t>
  </si>
  <si>
    <t>0,001</t>
  </si>
  <si>
    <t>Kód:</t>
  </si>
  <si>
    <t>3127_2020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</si>
  <si>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</si>
  <si>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</si>
  <si>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staničních kolejí v ŽST Ústí n. L. západ</t>
  </si>
  <si>
    <t>KSO:</t>
  </si>
  <si>
    <t/>
  </si>
  <si>
    <t>CC-CZ:</t>
  </si>
  <si>
    <t>Místo:</t>
  </si>
  <si>
    <t xml:space="preserve"> </t>
  </si>
  <si>
    <t>Datum:</t>
  </si>
  <si>
    <t>20. 7. 2020</t>
  </si>
  <si>
    <t>Zadavatel:</t>
  </si>
  <si>
    <t>IČ:</t>
  </si>
  <si>
    <t>DIČ:</t>
  </si>
  <si>
    <t>Uchazeč:</t>
  </si>
  <si>
    <t>Vyplň údaj</t>
  </si>
  <si>
    <t>Projektant:</t>
  </si>
  <si>
    <t>True</t>
  </si>
  <si>
    <t>Zpracovatel:</t>
  </si>
  <si>
    <t>Věra Trnková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</si>
  <si>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</si>
  <si>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</si>
  <si>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</si>
  <si>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</si>
  <si>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</si>
  <si>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</si>
  <si>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</si>
  <si>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</si>
  <si>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</si>
  <si>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</si>
  <si>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</si>
  <si>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</si>
  <si>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</si>
  <si>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</si>
  <si>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</si>
  <si>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</si>
  <si>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</si>
  <si>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</si>
  <si>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</si>
  <si>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</si>
  <si>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</si>
  <si>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</si>
  <si>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</si>
  <si>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</si>
  <si>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</si>
  <si>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</si>
  <si>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</si>
  <si>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</si>
  <si>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</si>
  <si>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</si>
  <si>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</si>
  <si>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</si>
  <si>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</si>
  <si>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</si>
  <si>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</si>
  <si>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</si>
  <si>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</si>
  <si>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</si>
  <si>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</si>
  <si>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</si>
  <si>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</si>
  <si>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</si>
  <si>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Oprava SK č. 409, 409a a 103</t>
  </si>
  <si>
    <t>STA</t>
  </si>
  <si>
    <t>1</t>
  </si>
  <si>
    <t>{f2845cc6-631a-4b30-9bfd-fb5588d255f6}</t>
  </si>
  <si>
    <t>2</t>
  </si>
  <si>
    <t>02</t>
  </si>
  <si>
    <t>Následné propracování</t>
  </si>
  <si>
    <t>{01156caf-ddb7-497d-894c-7fdfa1da7a21}</t>
  </si>
  <si>
    <t>03</t>
  </si>
  <si>
    <t>Výhybky</t>
  </si>
  <si>
    <t>{f452a4fc-1260-42b2-873b-7d07afe8e79d}</t>
  </si>
  <si>
    <t>04</t>
  </si>
  <si>
    <t>Most u Globusu</t>
  </si>
  <si>
    <t>{c81f4e33-4554-42e9-bd34-0e5c1b84e3d8}</t>
  </si>
  <si>
    <t>05</t>
  </si>
  <si>
    <t>Materiál dodávaný objednatelem NEOCEŇOVAT</t>
  </si>
  <si>
    <t>{6f10da8b-1d4b-4975-ac13-f2d8a8b098fa}</t>
  </si>
  <si>
    <t>06</t>
  </si>
  <si>
    <t>VRN</t>
  </si>
  <si>
    <t>{d5021cac-21ce-473d-8f02-d1b8db26a603}</t>
  </si>
  <si>
    <t>KRYCÍ LIST SOUPISU PRACÍ</t>
  </si>
  <si>
    <t>Objekt:</t>
  </si>
  <si>
    <t>01 - Oprava SK č. 409, 409a a 103</t>
  </si>
  <si>
    <t>REKAPITULACE ČLENĚNÍ SOUPISU PRACÍ</t>
  </si>
  <si>
    <t>Kód dílu - Popis</t>
  </si>
  <si>
    <t>Cena celkem [CZK]</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</si>
  <si>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</si>
  <si>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</si>
  <si>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</si>
  <si>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</si>
  <si>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</si>
  <si>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</si>
  <si>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</si>
  <si>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</si>
  <si>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</si>
  <si>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</si>
  <si>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</si>
  <si>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</si>
  <si>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</si>
  <si>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</si>
  <si>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</si>
  <si>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</si>
  <si>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</si>
  <si>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</si>
  <si>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</si>
  <si>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</si>
  <si>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</si>
  <si>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</si>
  <si>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5907050110</t>
  </si>
  <si>
    <t>Dělení kolejnic kyslíkem tv. UIC60 nebo R65</t>
  </si>
  <si>
    <t>kus</t>
  </si>
  <si>
    <t>4</t>
  </si>
  <si>
    <t>1533024315</t>
  </si>
  <si>
    <t>PP</t>
  </si>
  <si>
    <t>Dělení kolejnic kyslíkem tv. UIC60 nebo R65. Poznámka: 1. V cenách jsou započteny náklady na manipulaci, podložení, označení a provedení řezu kolejnice.</t>
  </si>
  <si>
    <t>VV</t>
  </si>
  <si>
    <t>"SK č. 409" 24+128</t>
  </si>
  <si>
    <t>"SK č. 409a" 14+52</t>
  </si>
  <si>
    <t>"SK č. 103" 24+124</t>
  </si>
  <si>
    <t>Součet</t>
  </si>
  <si>
    <t>5907025085</t>
  </si>
  <si>
    <t>Výměna kolejnicových pásů současně s výměnou pražců tv. UIC60 rozdělení "u"</t>
  </si>
  <si>
    <t>m</t>
  </si>
  <si>
    <t>-1039801052</t>
  </si>
  <si>
    <t>Výměna kolejnicových pásů současně s výměnou pražců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</si>
  <si>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"SK č. 409" 2*639</t>
  </si>
  <si>
    <t xml:space="preserve">"SK č. 409a"  2*261</t>
  </si>
  <si>
    <t>"SK č. 103" 2*616</t>
  </si>
  <si>
    <t>3</t>
  </si>
  <si>
    <t>5906020120</t>
  </si>
  <si>
    <t>Souvislá výměna pražců v KL otevřeném i zapuštěném pražce betonové příčné vystrojené</t>
  </si>
  <si>
    <t>-762360293</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</si>
  <si>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</si>
  <si>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"SK č. 409" 1087</t>
  </si>
  <si>
    <t>"SK č. 409" 445</t>
  </si>
  <si>
    <t>"SK č. 103" 1048</t>
  </si>
  <si>
    <t>M</t>
  </si>
  <si>
    <t>5956140025</t>
  </si>
  <si>
    <t>Pražec betonový příčný vystrojený včetně kompletů tv. B 91S/1 (UIC)</t>
  </si>
  <si>
    <t>8</t>
  </si>
  <si>
    <t>2049670024</t>
  </si>
  <si>
    <t>"SK č. 409 bez přejezdu" 1087</t>
  </si>
  <si>
    <t>5905085025</t>
  </si>
  <si>
    <t>Souvislé čištění KL strojně koleje pražce dřevěné rozdělení "u"</t>
  </si>
  <si>
    <t>km</t>
  </si>
  <si>
    <t>-557191016</t>
  </si>
  <si>
    <t>Souvislé čištění KL strojně koleje pražce dřevěné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</si>
  <si>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"SK č. 409" 0,639</t>
  </si>
  <si>
    <t>"SK č. 409a" 0,261</t>
  </si>
  <si>
    <t>"SK č. 103" 0,616</t>
  </si>
  <si>
    <t>6</t>
  </si>
  <si>
    <t>5906015020</t>
  </si>
  <si>
    <t>Výměna pražce malou těžící mechanizací v KL otevřeném i zapuštěném pražec dřevěný příčný vystrojený</t>
  </si>
  <si>
    <t>-283539758</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</si>
  <si>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</si>
  <si>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"SK č. 409" 7</t>
  </si>
  <si>
    <t>"SK č. 409" 10</t>
  </si>
  <si>
    <t>"SK č. 103" 7</t>
  </si>
  <si>
    <t>7</t>
  </si>
  <si>
    <t>5956101025</t>
  </si>
  <si>
    <t xml:space="preserve">Pražec dřevěný příčný vystrojený   dub 2600x260x150 mm</t>
  </si>
  <si>
    <t>326503909</t>
  </si>
  <si>
    <t>5906105020</t>
  </si>
  <si>
    <t>Demontáž pražce betonový</t>
  </si>
  <si>
    <t>1162643211</t>
  </si>
  <si>
    <t>Demontáž pražce betonový. Poznámka: 1. V cenách jsou započteny náklady na manipulaci, demontáž, odstrojení do součástí a uložení pražců.</t>
  </si>
  <si>
    <t>"SK č. 409" 1176</t>
  </si>
  <si>
    <t>"SK č. 409" 480</t>
  </si>
  <si>
    <t>"SK č. 103" 1134</t>
  </si>
  <si>
    <t>9</t>
  </si>
  <si>
    <t>5906105010</t>
  </si>
  <si>
    <t>Demontáž pražce dřevěný</t>
  </si>
  <si>
    <t>-397451927</t>
  </si>
  <si>
    <t>Demontáž pražce dřevěný. Poznámka: 1. V cenách jsou započteny náklady na manipulaci, demontáž, odstrojení do součástí a uložení pražců.</t>
  </si>
  <si>
    <t>10</t>
  </si>
  <si>
    <t>5907010020</t>
  </si>
  <si>
    <t>Výměna LISŮ tv. UIC60 rozdělení "u"</t>
  </si>
  <si>
    <t>-13542362</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</si>
  <si>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</si>
  <si>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"SK č. 409" 2*4*2</t>
  </si>
  <si>
    <t>"SK č. 103" 2*4*2</t>
  </si>
  <si>
    <t>11</t>
  </si>
  <si>
    <t>5957119030</t>
  </si>
  <si>
    <t>Lepený izolovaný styk tv. UIC60 s tepelně zpracovanou hlavou délky 4,00 m</t>
  </si>
  <si>
    <t>1639606848</t>
  </si>
  <si>
    <t>"SK č. 409" 4</t>
  </si>
  <si>
    <t>"SK č. 103" 4</t>
  </si>
  <si>
    <t>12</t>
  </si>
  <si>
    <t>5910015010</t>
  </si>
  <si>
    <t>Odtavovací stykové svařování mobilní svářečkou kolejnic nových délky do 150 m tv. UIC60</t>
  </si>
  <si>
    <t>svar</t>
  </si>
  <si>
    <t>1649899007</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</si>
  <si>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</si>
  <si>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"SK č. 409" 20</t>
  </si>
  <si>
    <t>"SK č. 409" 12</t>
  </si>
  <si>
    <t>"SK č. 103" 20</t>
  </si>
  <si>
    <t>13</t>
  </si>
  <si>
    <t>5910040230</t>
  </si>
  <si>
    <t>Umožnění volné dilatace kolejnice bez demontáže nebo montáže upevňovadel s osazením a odstraněním kluzných podložek rozdělení pražců "u"</t>
  </si>
  <si>
    <t>2077111870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</si>
  <si>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</si>
  <si>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"SK č. 409" 639*2</t>
  </si>
  <si>
    <t>"SK č. 409" 261*2</t>
  </si>
  <si>
    <t>"SK č. 103" 616*2</t>
  </si>
  <si>
    <t>14</t>
  </si>
  <si>
    <t>5910035010</t>
  </si>
  <si>
    <t>Dosažení dovolené upínací teploty v BK prodloužením kolejnicového pásu v koleji tv. UIC60</t>
  </si>
  <si>
    <t>-908981867</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</si>
  <si>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</si>
  <si>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"SK č. 409" 2*2</t>
  </si>
  <si>
    <t>"SK č. 409" 2</t>
  </si>
  <si>
    <t>"SK č. 103" 2*2</t>
  </si>
  <si>
    <t>5909031020</t>
  </si>
  <si>
    <t>Úprava GPK koleje směrové a výškové uspořádání pražce betonové</t>
  </si>
  <si>
    <t>1048463432</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</si>
  <si>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</si>
  <si>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vč. 0. a 1. podbití</t>
  </si>
  <si>
    <t>"SK č. 409" 0,261</t>
  </si>
  <si>
    <t>16</t>
  </si>
  <si>
    <t>5905105030</t>
  </si>
  <si>
    <t>Doplnění KL kamenivem souvisle strojně v koleji</t>
  </si>
  <si>
    <t>m3</t>
  </si>
  <si>
    <t>772078787</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</si>
  <si>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</si>
  <si>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GPK - SK č. 409, 409a, 103</t>
  </si>
  <si>
    <t>(3+1+3)*33</t>
  </si>
  <si>
    <t>výměna ŠL - SK č. 409, 409a, 103</t>
  </si>
  <si>
    <t xml:space="preserve"> 370+151+356</t>
  </si>
  <si>
    <t>17</t>
  </si>
  <si>
    <t>5955101005</t>
  </si>
  <si>
    <t>Kamenivo drcené štěrk frakce 31,5/63 třídy min. BII</t>
  </si>
  <si>
    <t>t</t>
  </si>
  <si>
    <t>830797159</t>
  </si>
  <si>
    <t>"GPK" (3+1+3)*33</t>
  </si>
  <si>
    <t>"výměna ŠL" 370+151+356</t>
  </si>
  <si>
    <t>"vým. ŠL v přejezdu" 1*33*1,5</t>
  </si>
  <si>
    <t>18</t>
  </si>
  <si>
    <t>9902300100</t>
  </si>
  <si>
    <t>Doprava jednosměrná (např. nakupovaného materiálu) mechanizací o nosnosti přes 3,5 t sypanin (kameniva, písku, suti, dlažebních kostek, atd.) do 10 km</t>
  </si>
  <si>
    <t>1902445702</t>
  </si>
  <si>
    <t>Doprava jednosměrná (např. nakupovaného materiálu)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</si>
  <si>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t>
  </si>
  <si>
    <t>5913235010</t>
  </si>
  <si>
    <t>Dělení AB komunikace řezáním hloubky do 10 cm</t>
  </si>
  <si>
    <t>-989627445</t>
  </si>
  <si>
    <t>Dělení AB komunikace řezáním hloubky do 10 cm. Poznámka: 1. V cenách jsou započteny náklady na provedení úkolu.</t>
  </si>
  <si>
    <t>přejezd v 103.SK</t>
  </si>
  <si>
    <t>6*2</t>
  </si>
  <si>
    <t>20</t>
  </si>
  <si>
    <t>5913240010</t>
  </si>
  <si>
    <t>Odstranění AB komunikace odtěžením nebo frézováním hloubky do 10 cm</t>
  </si>
  <si>
    <t>m2</t>
  </si>
  <si>
    <t>-914892726</t>
  </si>
  <si>
    <t>Odstranění AB komunikace odtěžením nebo frézováním hloubky do 10 cm. Poznámka: 1. V cenách jsou započteny náklady na odtěžení nebo frézování a naložení výzisku na dopravní prostředek.</t>
  </si>
  <si>
    <t>vč. demontáže úhelníků</t>
  </si>
  <si>
    <t>6*7</t>
  </si>
  <si>
    <t>5908050010</t>
  </si>
  <si>
    <t>Výměna upevnění podkladnicového komplety a pryžová podložka</t>
  </si>
  <si>
    <t>úl.pl.</t>
  </si>
  <si>
    <t>-1826736471</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</si>
  <si>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</si>
  <si>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20*2</t>
  </si>
  <si>
    <t>22</t>
  </si>
  <si>
    <t>5958158020</t>
  </si>
  <si>
    <t>Podložka pryžová pod patu kolejnice R65 183/151/6</t>
  </si>
  <si>
    <t>1092555839</t>
  </si>
  <si>
    <t>23</t>
  </si>
  <si>
    <t>5958131025</t>
  </si>
  <si>
    <t>Součásti upevňovací s antikorozní úpravou svěrka ŽS 4 úprava pro žlábek z kolejnic</t>
  </si>
  <si>
    <t>174202389</t>
  </si>
  <si>
    <t>24</t>
  </si>
  <si>
    <t>5905035010</t>
  </si>
  <si>
    <t>Výměna KL malou těžící mechanizací mimo lavičku lože otevřené</t>
  </si>
  <si>
    <t>1965029513</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</si>
  <si>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</si>
  <si>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20*0,2*3,6</t>
  </si>
  <si>
    <t>25</t>
  </si>
  <si>
    <t>5913255020</t>
  </si>
  <si>
    <t>Zřízení konstrukce vozovky asfaltobetonové s ložní a obrusnou vrstvou tloušťky do 10 cm</t>
  </si>
  <si>
    <t>722325990</t>
  </si>
  <si>
    <t>Zřízení konstrukce vozovky asfaltobetonové s ložní a obrusnou vrstvou tloušťky do 10 cm. Poznámka: 1. V cenách jsou započteny náklady na zřízení vozovky s živičným na podkladu ze stmelených vrstev a na manipulaci. 2. V cenách nejsou obsaženy náklady na dodávku materiálu.</t>
  </si>
  <si>
    <t>vč. montáže úhelníků</t>
  </si>
  <si>
    <t>26</t>
  </si>
  <si>
    <t>5963146015</t>
  </si>
  <si>
    <t>Asfaltový beton ACL 22S 50/70 velmi hrubozrnný-ložní vrstva</t>
  </si>
  <si>
    <t>1320715961</t>
  </si>
  <si>
    <t>42*0,10*2,2</t>
  </si>
  <si>
    <t>27</t>
  </si>
  <si>
    <t>7497371630</t>
  </si>
  <si>
    <t>Demontáže zařízení trakčního vedení svodu propojení nebo ukolejnění na elektrizovaných tratích nebo v kolejových obvodech</t>
  </si>
  <si>
    <t>1465222580</t>
  </si>
  <si>
    <t>Demontáže zařízení trakčního vedení svodu propojení nebo ukolejnění na elektrizovaných tratích nebo v kolejových obvodech - demontáž stávajícího zařízení se všemi pomocnými doplňujícími úpravami</t>
  </si>
  <si>
    <t>"SK č. 409, 409a a103" 15+10+20</t>
  </si>
  <si>
    <t>28</t>
  </si>
  <si>
    <t>7497351590</t>
  </si>
  <si>
    <t>Montáž ukolejnění s průrazkou T, P, 2T, BP, DS, OK - 1 vodič</t>
  </si>
  <si>
    <t>2147186849</t>
  </si>
  <si>
    <t>29</t>
  </si>
  <si>
    <t>7497301980</t>
  </si>
  <si>
    <t xml:space="preserve">Vodiče trakčního vedení  Ukolejnění s průrazkou T, P, 2T, BP, DS, OK   - 1 vodič</t>
  </si>
  <si>
    <t>128</t>
  </si>
  <si>
    <t>555073296</t>
  </si>
  <si>
    <t>30</t>
  </si>
  <si>
    <t>7594105010</t>
  </si>
  <si>
    <t>Odpojení a zpětné připojení lan propojovacích jednoho stykového transformátoru</t>
  </si>
  <si>
    <t>701426183</t>
  </si>
  <si>
    <t>Odpojení a zpětné připojení lan propojovacích jednoho stykového transformátoru - včetně odpojení a připevnění lanového propojení na pražce nebo montážní trámky</t>
  </si>
  <si>
    <t>"SK č. 409, 409a a 103" 3*16</t>
  </si>
  <si>
    <t>31</t>
  </si>
  <si>
    <t>9902400700</t>
  </si>
  <si>
    <t>Doprava jednosměrná (např. nakupovaného materiálu) mechanizací o nosnosti přes 3,5 t objemnějšího kusového materiálu (prefabrikátů, stožárů, výhybek, rozvaděčů, vybouraných hmot atd.) do 100 km</t>
  </si>
  <si>
    <t>-234335504</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</si>
  <si>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</si>
  <si>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mat (dř. pražce)</t>
  </si>
  <si>
    <t>6,732</t>
  </si>
  <si>
    <t>32</t>
  </si>
  <si>
    <t>9902401200</t>
  </si>
  <si>
    <t>Doprava jednosměrná (např. nakupovaného materiálu) mechanizací o nosnosti přes 3,5 t objemnějšího kusového materiálu (prefabrikátů, stožárů, výhybek, rozvaděčů, vybouraných hmot atd.) do 350 km</t>
  </si>
  <si>
    <t>737775342</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</si>
  <si>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</si>
  <si>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mat.</t>
  </si>
  <si>
    <t>" LIS" 3,371</t>
  </si>
  <si>
    <t>"B91" 843,789</t>
  </si>
  <si>
    <t>33</t>
  </si>
  <si>
    <t>9902409100</t>
  </si>
  <si>
    <t>Doprava jednosměrná (např. nakupovaného materiálu) mechanizací o nosnosti přes 3,5 t objemnějšího kusového materiálu (prefabrikátů, stožárů, výhybek, rozvaděčů, vybouraných hmot atd.) příplatek za každý další 1 km</t>
  </si>
  <si>
    <t>2130181486</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</si>
  <si>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</si>
  <si>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přípl. B91</t>
  </si>
  <si>
    <t>65*843,789</t>
  </si>
  <si>
    <t>34</t>
  </si>
  <si>
    <t>9902300400</t>
  </si>
  <si>
    <t>Doprava jednosměrná (např. nakupovaného materiálu) mechanizací o nosnosti přes 3,5 t sypanin (kameniva, písku, suti, dlažebních kostek, atd.) do 40 km</t>
  </si>
  <si>
    <t>1983098174</t>
  </si>
  <si>
    <t>Doprava jednosměrná (např. nakupovaného materiálu)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</si>
  <si>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mat (kompl., pryž.podl.)</t>
  </si>
  <si>
    <t>0,050+0,008</t>
  </si>
  <si>
    <t>35</t>
  </si>
  <si>
    <t>9902300200</t>
  </si>
  <si>
    <t>Doprava jednosměrná (např. nakupovaného materiálu) mechanizací o nosnosti přes 3,5 t sypanin (kameniva, písku, suti, dlažebních kostek, atd.) do 20 km</t>
  </si>
  <si>
    <t>-1808711916</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</si>
  <si>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</si>
  <si>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"AB na skl." 9,24</t>
  </si>
  <si>
    <t>"AB nový" 9,24</t>
  </si>
  <si>
    <t>"výzisk ŠL na skl." 370+151+356</t>
  </si>
  <si>
    <t>36</t>
  </si>
  <si>
    <t>9909000100</t>
  </si>
  <si>
    <t>Poplatek za uložení suti nebo hmot na oficiální skládku</t>
  </si>
  <si>
    <t>1195024413</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</si>
  <si>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</si>
  <si>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"pryž. podl." 0,008</t>
  </si>
  <si>
    <t>"výzisk ŠL na skl." 877</t>
  </si>
  <si>
    <t>37</t>
  </si>
  <si>
    <t>9909000400</t>
  </si>
  <si>
    <t>Poplatek za likvidaci plastových součástí</t>
  </si>
  <si>
    <t>-1731266463</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</si>
  <si>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</si>
  <si>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38</t>
  </si>
  <si>
    <t>9903200100</t>
  </si>
  <si>
    <t>Přeprava mechanizace na místo prováděných prací o hmotnosti přes 12 t přes 50 do 100 km</t>
  </si>
  <si>
    <t>-572905875</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</si>
  <si>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</si>
  <si>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2x bagr, SČ, ASP, pluh,</t>
  </si>
  <si>
    <t>02 - Následné propracování</t>
  </si>
  <si>
    <t>5909030020</t>
  </si>
  <si>
    <t>Následná úprava GPK koleje směrové a výškové uspořádání pražce betonové</t>
  </si>
  <si>
    <t>667839785</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</si>
  <si>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</si>
  <si>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440299175</t>
  </si>
  <si>
    <t>"SK č. 409" 3*33</t>
  </si>
  <si>
    <t>"SK č. 409" 1*33</t>
  </si>
  <si>
    <t>"SK č. 103" 3*33</t>
  </si>
  <si>
    <t>-367925734</t>
  </si>
  <si>
    <t>231*1,5</t>
  </si>
  <si>
    <t>-919122752</t>
  </si>
  <si>
    <t>1739734533</t>
  </si>
  <si>
    <t>ASP, pluh</t>
  </si>
  <si>
    <t>03 - Výhybky</t>
  </si>
  <si>
    <t>5905035120</t>
  </si>
  <si>
    <t>Výměna KL malou těžící mechanizací včetně lavičky pod ložnou plochou pražce lože zapuštěné</t>
  </si>
  <si>
    <t>-805218689</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</si>
  <si>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</si>
  <si>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"výh č. 301" 62</t>
  </si>
  <si>
    <t>"výh č. 310" 77</t>
  </si>
  <si>
    <t>"výh č. 312" 77</t>
  </si>
  <si>
    <t>"přípoj KV 301 - KV 302" 10*0,3*3,6</t>
  </si>
  <si>
    <t>"přípoj KV 312 - KV 314" 16*0,3*3,6</t>
  </si>
  <si>
    <t>5906015130</t>
  </si>
  <si>
    <t>Výměna pražce malou těžící mechanizací v KL otevřeném i zapuštěném pražec betonový výhybkový délky do 3 m</t>
  </si>
  <si>
    <t>-1153767361</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</si>
  <si>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</si>
  <si>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"výh č. 301" 0</t>
  </si>
  <si>
    <t>"výh č. 310" 1</t>
  </si>
  <si>
    <t>"výh č. 312" 0</t>
  </si>
  <si>
    <t>5956119035</t>
  </si>
  <si>
    <t>Pražec dřevěný výhybkový dub skupina 3 2900x260x160</t>
  </si>
  <si>
    <t>-1243000277</t>
  </si>
  <si>
    <t xml:space="preserve">"výh č. 312" </t>
  </si>
  <si>
    <t>5906015140</t>
  </si>
  <si>
    <t>Výměna pražce malou těžící mechanizací v KL otevřeném i zapuštěném pražec betonový výhybkový délky přes 3 do 4 m</t>
  </si>
  <si>
    <t>-1791342688</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</si>
  <si>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</si>
  <si>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"výh č. 301" 5</t>
  </si>
  <si>
    <t>"výh č. 310" 6</t>
  </si>
  <si>
    <t>5956119075</t>
  </si>
  <si>
    <t>Pražec dřevěný výhybkový dub skupina 3 3700x260x160</t>
  </si>
  <si>
    <t>-897204999</t>
  </si>
  <si>
    <t>"výh č. 301" 1</t>
  </si>
  <si>
    <t xml:space="preserve">"výh č. 310" </t>
  </si>
  <si>
    <t>5956119055</t>
  </si>
  <si>
    <t>Pražec dřevěný výhybkový dub skupina 3 3300x260x160</t>
  </si>
  <si>
    <t>-2046042082</t>
  </si>
  <si>
    <t>5956119060</t>
  </si>
  <si>
    <t>Pražec dřevěný výhybkový dub skupina 3 3400x260x160</t>
  </si>
  <si>
    <t>1272870492</t>
  </si>
  <si>
    <t>"výh č. 310" 2</t>
  </si>
  <si>
    <t>5956119065</t>
  </si>
  <si>
    <t>Pražec dřevěný výhybkový dub skupina 3 3500x260x160</t>
  </si>
  <si>
    <t>2023668198</t>
  </si>
  <si>
    <t>5956119070</t>
  </si>
  <si>
    <t>Pražec dřevěný výhybkový dub skupina 3 3600x260x160</t>
  </si>
  <si>
    <t>1476331863</t>
  </si>
  <si>
    <t>5956119085</t>
  </si>
  <si>
    <t>Pražec dřevěný výhybkový dub skupina 3 3900x260x160</t>
  </si>
  <si>
    <t>1163562143</t>
  </si>
  <si>
    <t>"výh č. 301" 2</t>
  </si>
  <si>
    <t>"výh č. 310" 0</t>
  </si>
  <si>
    <t>5956119090</t>
  </si>
  <si>
    <t>Pražec dřevěný výhybkový dub skupina 3 4000x260x160</t>
  </si>
  <si>
    <t>349410413</t>
  </si>
  <si>
    <t>5906015150</t>
  </si>
  <si>
    <t>Výměna pražce malou těžící mechanizací v KL otevřeném i zapuštěném pražec betonový výhybkový délky přes 4 do 5 m</t>
  </si>
  <si>
    <t>-1557586987</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</si>
  <si>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</si>
  <si>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5956119095</t>
  </si>
  <si>
    <t>Pražec dřevěný výhybkový dub skupina 3 4100x260x160</t>
  </si>
  <si>
    <t>-877694073</t>
  </si>
  <si>
    <t>5956119100</t>
  </si>
  <si>
    <t>Pražec dřevěný výhybkový dub skupina 3 4200x260x160</t>
  </si>
  <si>
    <t>-269527714</t>
  </si>
  <si>
    <t>5906015010</t>
  </si>
  <si>
    <t>Výměna pražce malou těžící mechanizací v KL otevřeném i zapuštěném pražec dřevěný příčný nevystrojený</t>
  </si>
  <si>
    <t>-868997063</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</si>
  <si>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</si>
  <si>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"výh č. 312" 9</t>
  </si>
  <si>
    <t>-1448215616</t>
  </si>
  <si>
    <t>5906015120</t>
  </si>
  <si>
    <t>Výměna pražce malou těžící mechanizací v KL otevřeném i zapuštěném pražec betonový příčný vystrojený</t>
  </si>
  <si>
    <t>1626191922</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</si>
  <si>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</si>
  <si>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"výh č. 312" 23</t>
  </si>
  <si>
    <t>5958128010</t>
  </si>
  <si>
    <t>Komplety ŽS 4 (šroub RS 1, matice M 24, podložka Fe6, svěrka ŽS4)</t>
  </si>
  <si>
    <t>92902244</t>
  </si>
  <si>
    <t>23*4</t>
  </si>
  <si>
    <t>1870090585</t>
  </si>
  <si>
    <t>23*2</t>
  </si>
  <si>
    <t>5909041010</t>
  </si>
  <si>
    <t>Úprava GPK výhybky směrové a výškové uspořádání pražce dřevěné nebo ocelové</t>
  </si>
  <si>
    <t>-1960285950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</si>
  <si>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</si>
  <si>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"výh č. 301" 49,85+50</t>
  </si>
  <si>
    <t>"výh č. 310" 62,39+50</t>
  </si>
  <si>
    <t>"výh č. 312" 62,39+50</t>
  </si>
  <si>
    <t>5905105020</t>
  </si>
  <si>
    <t>Doplnění KL kamenivem ojediněle ručně ve výhybce</t>
  </si>
  <si>
    <t>1485588601</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</si>
  <si>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</si>
  <si>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"výměna ŠL" 244,080</t>
  </si>
  <si>
    <t>"GPK"1*33</t>
  </si>
  <si>
    <t>-916231240</t>
  </si>
  <si>
    <t>277,080*1,5</t>
  </si>
  <si>
    <t>130097785</t>
  </si>
  <si>
    <t>9902300500</t>
  </si>
  <si>
    <t>Doprava jednosměrná (např. nakupovaného materiálu) mechanizací o nosnosti přes 3,5 t sypanin (kameniva, písku, suti, dlažebních kostek, atd.) do 60 km</t>
  </si>
  <si>
    <t>-1118443158</t>
  </si>
  <si>
    <t>Doprava jednosměrná (např. nakupovaného materiálu)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</si>
  <si>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mat. (upevn.)</t>
  </si>
  <si>
    <t>0,013+0,010</t>
  </si>
  <si>
    <t>743780522</t>
  </si>
  <si>
    <t>nový mat. (dř. pražce)</t>
  </si>
  <si>
    <t>4,565</t>
  </si>
  <si>
    <t>1189548047</t>
  </si>
  <si>
    <t>výzisk ŠL na skl.</t>
  </si>
  <si>
    <t>244,080*1,8</t>
  </si>
  <si>
    <t>-437470006</t>
  </si>
  <si>
    <t>924071781</t>
  </si>
  <si>
    <t>bagr, APSv</t>
  </si>
  <si>
    <t>04 - Most u Globusu</t>
  </si>
  <si>
    <t>-1621832911</t>
  </si>
  <si>
    <t>85</t>
  </si>
  <si>
    <t>5956101020</t>
  </si>
  <si>
    <t xml:space="preserve">Pražec dřevěný příčný vystrojený   dub 2600x260x160 mm</t>
  </si>
  <si>
    <t>-1227818196</t>
  </si>
  <si>
    <t>2048841221</t>
  </si>
  <si>
    <t>43+36</t>
  </si>
  <si>
    <t>-1832139624</t>
  </si>
  <si>
    <t>-313286519</t>
  </si>
  <si>
    <t>-1670340509</t>
  </si>
  <si>
    <t>33*1,5</t>
  </si>
  <si>
    <t>1716471434</t>
  </si>
  <si>
    <t>05 - Materiál dodávaný objednatelem NEOCEŇOVAT</t>
  </si>
  <si>
    <t>5956213040</t>
  </si>
  <si>
    <t xml:space="preserve">Pražec betonový příčný vystrojený  užitý SB6</t>
  </si>
  <si>
    <t>233440258</t>
  </si>
  <si>
    <t>43+36+23</t>
  </si>
  <si>
    <t>5957104005</t>
  </si>
  <si>
    <t>Kolejnicové pásy třídy R260 tv. 60 E2 délky 75 metrů</t>
  </si>
  <si>
    <t>713263740</t>
  </si>
  <si>
    <t>"SK č. 409" 8*2</t>
  </si>
  <si>
    <t>"SK č. 409a" 4*2</t>
  </si>
  <si>
    <t xml:space="preserve">"SK č. 103"  8*2</t>
  </si>
  <si>
    <t>06 - VRN</t>
  </si>
  <si>
    <t>VRN - Vedlejší rozpočtové náklady</t>
  </si>
  <si>
    <t>Vedlejší rozpočtové náklady</t>
  </si>
  <si>
    <t>021201001</t>
  </si>
  <si>
    <t>Průzkumné práce pro opravy Průzkum výskytu škodlivin kontaminace kameniva ropnými látkami</t>
  </si>
  <si>
    <t>kpl</t>
  </si>
  <si>
    <t>196563660</t>
  </si>
  <si>
    <t>022101011</t>
  </si>
  <si>
    <t>Geodetické práce Geodetické práce v průběhu opravy</t>
  </si>
  <si>
    <t>-710930560</t>
  </si>
  <si>
    <t>022121001</t>
  </si>
  <si>
    <t>Geodetické práce Diagnostika technické infrastruktury Vytýčení trasy inženýrských sítí</t>
  </si>
  <si>
    <t>-759640696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</si>
  <si>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</si>
  <si>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023131001</t>
  </si>
  <si>
    <t>Projektové práce Dokumentace skutečného provedení železničního svršku a spodku</t>
  </si>
  <si>
    <t>1418595799</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</si>
  <si>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</si>
  <si>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</si>
  <si>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</si>
  <si>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-1100770392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</si>
</sst>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22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19</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19</v>
      </c>
      <c r="AO20" s="22"/>
      <c r="AP20" s="22"/>
      <c r="AQ20" s="22"/>
      <c r="AR20" s="20"/>
      <c r="BE20" s="31"/>
      <c r="BS20" s="17" t="s">
        <v>31</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35</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49</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3127_2020</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staničních kolejí v ŽST Ústí n. L. západ</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 xml:space="preserve"> </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20. 7. 2020</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 xml:space="preserve"> </v>
      </c>
      <c r="M49" s="40"/>
      <c r="N49" s="40"/>
      <c r="O49" s="40"/>
      <c r="P49" s="40"/>
      <c r="Q49" s="40"/>
      <c r="R49" s="40"/>
      <c r="S49" s="40"/>
      <c r="T49" s="40"/>
      <c r="U49" s="40"/>
      <c r="V49" s="40"/>
      <c r="W49" s="40"/>
      <c r="X49" s="40"/>
      <c r="Y49" s="40"/>
      <c r="Z49" s="40"/>
      <c r="AA49" s="40"/>
      <c r="AB49" s="40"/>
      <c r="AC49" s="40"/>
      <c r="AD49" s="40"/>
      <c r="AE49" s="40"/>
      <c r="AF49" s="40"/>
      <c r="AG49" s="40"/>
      <c r="AH49" s="40"/>
      <c r="AI49" s="32" t="s">
        <v>30</v>
      </c>
      <c r="AJ49" s="40"/>
      <c r="AK49" s="40"/>
      <c r="AL49" s="40"/>
      <c r="AM49" s="73" t="str">
        <f>IF(E17="","",E17)</f>
        <v xml:space="preserve"> </v>
      </c>
      <c r="AN49" s="64"/>
      <c r="AO49" s="64"/>
      <c r="AP49" s="64"/>
      <c r="AQ49" s="40"/>
      <c r="AR49" s="44"/>
      <c r="AS49" s="74" t="s">
        <v>50</v>
      </c>
      <c r="AT49" s="75"/>
      <c r="AU49" s="76"/>
      <c r="AV49" s="76"/>
      <c r="AW49" s="76"/>
      <c r="AX49" s="76"/>
      <c r="AY49" s="76"/>
      <c r="AZ49" s="76"/>
      <c r="BA49" s="76"/>
      <c r="BB49" s="76"/>
      <c r="BC49" s="76"/>
      <c r="BD49" s="77"/>
      <c r="BE49" s="38"/>
    </row>
    <row r="50" s="2" customFormat="1" ht="15.15" customHeight="1">
      <c r="A50" s="38"/>
      <c r="B50" s="39"/>
      <c r="C50" s="32" t="s">
        <v>28</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32</v>
      </c>
      <c r="AJ50" s="40"/>
      <c r="AK50" s="40"/>
      <c r="AL50" s="40"/>
      <c r="AM50" s="73" t="str">
        <f>IF(E20="","",E20)</f>
        <v>Věra Trnková</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51</v>
      </c>
      <c r="D52" s="87"/>
      <c r="E52" s="87"/>
      <c r="F52" s="87"/>
      <c r="G52" s="87"/>
      <c r="H52" s="88"/>
      <c r="I52" s="89" t="s">
        <v>52</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53</v>
      </c>
      <c r="AH52" s="87"/>
      <c r="AI52" s="87"/>
      <c r="AJ52" s="87"/>
      <c r="AK52" s="87"/>
      <c r="AL52" s="87"/>
      <c r="AM52" s="87"/>
      <c r="AN52" s="89" t="s">
        <v>54</v>
      </c>
      <c r="AO52" s="87"/>
      <c r="AP52" s="87"/>
      <c r="AQ52" s="91" t="s">
        <v>55</v>
      </c>
      <c r="AR52" s="44"/>
      <c r="AS52" s="92" t="s">
        <v>56</v>
      </c>
      <c r="AT52" s="93" t="s">
        <v>57</v>
      </c>
      <c r="AU52" s="93" t="s">
        <v>58</v>
      </c>
      <c r="AV52" s="93" t="s">
        <v>59</v>
      </c>
      <c r="AW52" s="93" t="s">
        <v>60</v>
      </c>
      <c r="AX52" s="93" t="s">
        <v>61</v>
      </c>
      <c r="AY52" s="93" t="s">
        <v>62</v>
      </c>
      <c r="AZ52" s="93" t="s">
        <v>63</v>
      </c>
      <c r="BA52" s="93" t="s">
        <v>64</v>
      </c>
      <c r="BB52" s="93" t="s">
        <v>65</v>
      </c>
      <c r="BC52" s="93" t="s">
        <v>66</v>
      </c>
      <c r="BD52" s="94" t="s">
        <v>67</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68</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ROUND(SUM(AG55:AG60),2)</f>
        <v>0</v>
      </c>
      <c r="AH54" s="101"/>
      <c r="AI54" s="101"/>
      <c r="AJ54" s="101"/>
      <c r="AK54" s="101"/>
      <c r="AL54" s="101"/>
      <c r="AM54" s="101"/>
      <c r="AN54" s="102">
        <f>SUM(AG54,AT54)</f>
        <v>0</v>
      </c>
      <c r="AO54" s="102"/>
      <c r="AP54" s="102"/>
      <c r="AQ54" s="103" t="s">
        <v>19</v>
      </c>
      <c r="AR54" s="104"/>
      <c r="AS54" s="105">
        <f>ROUND(SUM(AS55:AS60),2)</f>
        <v>0</v>
      </c>
      <c r="AT54" s="106">
        <f>ROUND(SUM(AV54:AW54),2)</f>
        <v>0</v>
      </c>
      <c r="AU54" s="107">
        <f>ROUND(SUM(AU55:AU60),5)</f>
        <v>0</v>
      </c>
      <c r="AV54" s="106">
        <f>ROUND(AZ54*L29,2)</f>
        <v>0</v>
      </c>
      <c r="AW54" s="106">
        <f>ROUND(BA54*L30,2)</f>
        <v>0</v>
      </c>
      <c r="AX54" s="106">
        <f>ROUND(BB54*L29,2)</f>
        <v>0</v>
      </c>
      <c r="AY54" s="106">
        <f>ROUND(BC54*L30,2)</f>
        <v>0</v>
      </c>
      <c r="AZ54" s="106">
        <f>ROUND(SUM(AZ55:AZ60),2)</f>
        <v>0</v>
      </c>
      <c r="BA54" s="106">
        <f>ROUND(SUM(BA55:BA60),2)</f>
        <v>0</v>
      </c>
      <c r="BB54" s="106">
        <f>ROUND(SUM(BB55:BB60),2)</f>
        <v>0</v>
      </c>
      <c r="BC54" s="106">
        <f>ROUND(SUM(BC55:BC60),2)</f>
        <v>0</v>
      </c>
      <c r="BD54" s="108">
        <f>ROUND(SUM(BD55:BD60),2)</f>
        <v>0</v>
      </c>
      <c r="BE54" s="6"/>
      <c r="BS54" s="109" t="s">
        <v>69</v>
      </c>
      <c r="BT54" s="109" t="s">
        <v>70</v>
      </c>
      <c r="BU54" s="110" t="s">
        <v>71</v>
      </c>
      <c r="BV54" s="109" t="s">
        <v>72</v>
      </c>
      <c r="BW54" s="109" t="s">
        <v>5</v>
      </c>
      <c r="BX54" s="109" t="s">
        <v>73</v>
      </c>
      <c r="CL54" s="109" t="s">
        <v>19</v>
      </c>
    </row>
    <row r="55" s="7" customFormat="1" ht="16.5" customHeight="1">
      <c r="A55" s="111" t="s">
        <v>74</v>
      </c>
      <c r="B55" s="112"/>
      <c r="C55" s="113"/>
      <c r="D55" s="114" t="s">
        <v>75</v>
      </c>
      <c r="E55" s="114"/>
      <c r="F55" s="114"/>
      <c r="G55" s="114"/>
      <c r="H55" s="114"/>
      <c r="I55" s="115"/>
      <c r="J55" s="114" t="s">
        <v>76</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'01 - Oprava SK č. 409, 40...'!J30</f>
        <v>0</v>
      </c>
      <c r="AH55" s="115"/>
      <c r="AI55" s="115"/>
      <c r="AJ55" s="115"/>
      <c r="AK55" s="115"/>
      <c r="AL55" s="115"/>
      <c r="AM55" s="115"/>
      <c r="AN55" s="116">
        <f>SUM(AG55,AT55)</f>
        <v>0</v>
      </c>
      <c r="AO55" s="115"/>
      <c r="AP55" s="115"/>
      <c r="AQ55" s="117" t="s">
        <v>77</v>
      </c>
      <c r="AR55" s="118"/>
      <c r="AS55" s="119">
        <v>0</v>
      </c>
      <c r="AT55" s="120">
        <f>ROUND(SUM(AV55:AW55),2)</f>
        <v>0</v>
      </c>
      <c r="AU55" s="121">
        <f>'01 - Oprava SK č. 409, 40...'!P81</f>
        <v>0</v>
      </c>
      <c r="AV55" s="120">
        <f>'01 - Oprava SK č. 409, 40...'!J33</f>
        <v>0</v>
      </c>
      <c r="AW55" s="120">
        <f>'01 - Oprava SK č. 409, 40...'!J34</f>
        <v>0</v>
      </c>
      <c r="AX55" s="120">
        <f>'01 - Oprava SK č. 409, 40...'!J35</f>
        <v>0</v>
      </c>
      <c r="AY55" s="120">
        <f>'01 - Oprava SK č. 409, 40...'!J36</f>
        <v>0</v>
      </c>
      <c r="AZ55" s="120">
        <f>'01 - Oprava SK č. 409, 40...'!F33</f>
        <v>0</v>
      </c>
      <c r="BA55" s="120">
        <f>'01 - Oprava SK č. 409, 40...'!F34</f>
        <v>0</v>
      </c>
      <c r="BB55" s="120">
        <f>'01 - Oprava SK č. 409, 40...'!F35</f>
        <v>0</v>
      </c>
      <c r="BC55" s="120">
        <f>'01 - Oprava SK č. 409, 40...'!F36</f>
        <v>0</v>
      </c>
      <c r="BD55" s="122">
        <f>'01 - Oprava SK č. 409, 40...'!F37</f>
        <v>0</v>
      </c>
      <c r="BE55" s="7"/>
      <c r="BT55" s="123" t="s">
        <v>78</v>
      </c>
      <c r="BV55" s="123" t="s">
        <v>72</v>
      </c>
      <c r="BW55" s="123" t="s">
        <v>79</v>
      </c>
      <c r="BX55" s="123" t="s">
        <v>5</v>
      </c>
      <c r="CL55" s="123" t="s">
        <v>19</v>
      </c>
      <c r="CM55" s="123" t="s">
        <v>80</v>
      </c>
    </row>
    <row r="56" s="7" customFormat="1" ht="16.5" customHeight="1">
      <c r="A56" s="111" t="s">
        <v>74</v>
      </c>
      <c r="B56" s="112"/>
      <c r="C56" s="113"/>
      <c r="D56" s="114" t="s">
        <v>81</v>
      </c>
      <c r="E56" s="114"/>
      <c r="F56" s="114"/>
      <c r="G56" s="114"/>
      <c r="H56" s="114"/>
      <c r="I56" s="115"/>
      <c r="J56" s="114" t="s">
        <v>82</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'02 - Následné propracování'!J30</f>
        <v>0</v>
      </c>
      <c r="AH56" s="115"/>
      <c r="AI56" s="115"/>
      <c r="AJ56" s="115"/>
      <c r="AK56" s="115"/>
      <c r="AL56" s="115"/>
      <c r="AM56" s="115"/>
      <c r="AN56" s="116">
        <f>SUM(AG56,AT56)</f>
        <v>0</v>
      </c>
      <c r="AO56" s="115"/>
      <c r="AP56" s="115"/>
      <c r="AQ56" s="117" t="s">
        <v>77</v>
      </c>
      <c r="AR56" s="118"/>
      <c r="AS56" s="119">
        <v>0</v>
      </c>
      <c r="AT56" s="120">
        <f>ROUND(SUM(AV56:AW56),2)</f>
        <v>0</v>
      </c>
      <c r="AU56" s="121">
        <f>'02 - Následné propracování'!P79</f>
        <v>0</v>
      </c>
      <c r="AV56" s="120">
        <f>'02 - Následné propracování'!J33</f>
        <v>0</v>
      </c>
      <c r="AW56" s="120">
        <f>'02 - Následné propracování'!J34</f>
        <v>0</v>
      </c>
      <c r="AX56" s="120">
        <f>'02 - Následné propracování'!J35</f>
        <v>0</v>
      </c>
      <c r="AY56" s="120">
        <f>'02 - Následné propracování'!J36</f>
        <v>0</v>
      </c>
      <c r="AZ56" s="120">
        <f>'02 - Následné propracování'!F33</f>
        <v>0</v>
      </c>
      <c r="BA56" s="120">
        <f>'02 - Následné propracování'!F34</f>
        <v>0</v>
      </c>
      <c r="BB56" s="120">
        <f>'02 - Následné propracování'!F35</f>
        <v>0</v>
      </c>
      <c r="BC56" s="120">
        <f>'02 - Následné propracování'!F36</f>
        <v>0</v>
      </c>
      <c r="BD56" s="122">
        <f>'02 - Následné propracování'!F37</f>
        <v>0</v>
      </c>
      <c r="BE56" s="7"/>
      <c r="BT56" s="123" t="s">
        <v>78</v>
      </c>
      <c r="BV56" s="123" t="s">
        <v>72</v>
      </c>
      <c r="BW56" s="123" t="s">
        <v>83</v>
      </c>
      <c r="BX56" s="123" t="s">
        <v>5</v>
      </c>
      <c r="CL56" s="123" t="s">
        <v>19</v>
      </c>
      <c r="CM56" s="123" t="s">
        <v>80</v>
      </c>
    </row>
    <row r="57" s="7" customFormat="1" ht="16.5" customHeight="1">
      <c r="A57" s="111" t="s">
        <v>74</v>
      </c>
      <c r="B57" s="112"/>
      <c r="C57" s="113"/>
      <c r="D57" s="114" t="s">
        <v>84</v>
      </c>
      <c r="E57" s="114"/>
      <c r="F57" s="114"/>
      <c r="G57" s="114"/>
      <c r="H57" s="114"/>
      <c r="I57" s="115"/>
      <c r="J57" s="114" t="s">
        <v>85</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'03 - Výhybky'!J30</f>
        <v>0</v>
      </c>
      <c r="AH57" s="115"/>
      <c r="AI57" s="115"/>
      <c r="AJ57" s="115"/>
      <c r="AK57" s="115"/>
      <c r="AL57" s="115"/>
      <c r="AM57" s="115"/>
      <c r="AN57" s="116">
        <f>SUM(AG57,AT57)</f>
        <v>0</v>
      </c>
      <c r="AO57" s="115"/>
      <c r="AP57" s="115"/>
      <c r="AQ57" s="117" t="s">
        <v>77</v>
      </c>
      <c r="AR57" s="118"/>
      <c r="AS57" s="119">
        <v>0</v>
      </c>
      <c r="AT57" s="120">
        <f>ROUND(SUM(AV57:AW57),2)</f>
        <v>0</v>
      </c>
      <c r="AU57" s="121">
        <f>'03 - Výhybky'!P81</f>
        <v>0</v>
      </c>
      <c r="AV57" s="120">
        <f>'03 - Výhybky'!J33</f>
        <v>0</v>
      </c>
      <c r="AW57" s="120">
        <f>'03 - Výhybky'!J34</f>
        <v>0</v>
      </c>
      <c r="AX57" s="120">
        <f>'03 - Výhybky'!J35</f>
        <v>0</v>
      </c>
      <c r="AY57" s="120">
        <f>'03 - Výhybky'!J36</f>
        <v>0</v>
      </c>
      <c r="AZ57" s="120">
        <f>'03 - Výhybky'!F33</f>
        <v>0</v>
      </c>
      <c r="BA57" s="120">
        <f>'03 - Výhybky'!F34</f>
        <v>0</v>
      </c>
      <c r="BB57" s="120">
        <f>'03 - Výhybky'!F35</f>
        <v>0</v>
      </c>
      <c r="BC57" s="120">
        <f>'03 - Výhybky'!F36</f>
        <v>0</v>
      </c>
      <c r="BD57" s="122">
        <f>'03 - Výhybky'!F37</f>
        <v>0</v>
      </c>
      <c r="BE57" s="7"/>
      <c r="BT57" s="123" t="s">
        <v>78</v>
      </c>
      <c r="BV57" s="123" t="s">
        <v>72</v>
      </c>
      <c r="BW57" s="123" t="s">
        <v>86</v>
      </c>
      <c r="BX57" s="123" t="s">
        <v>5</v>
      </c>
      <c r="CL57" s="123" t="s">
        <v>19</v>
      </c>
      <c r="CM57" s="123" t="s">
        <v>80</v>
      </c>
    </row>
    <row r="58" s="7" customFormat="1" ht="16.5" customHeight="1">
      <c r="A58" s="111" t="s">
        <v>74</v>
      </c>
      <c r="B58" s="112"/>
      <c r="C58" s="113"/>
      <c r="D58" s="114" t="s">
        <v>87</v>
      </c>
      <c r="E58" s="114"/>
      <c r="F58" s="114"/>
      <c r="G58" s="114"/>
      <c r="H58" s="114"/>
      <c r="I58" s="115"/>
      <c r="J58" s="114" t="s">
        <v>88</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'04 - Most u Globusu'!J30</f>
        <v>0</v>
      </c>
      <c r="AH58" s="115"/>
      <c r="AI58" s="115"/>
      <c r="AJ58" s="115"/>
      <c r="AK58" s="115"/>
      <c r="AL58" s="115"/>
      <c r="AM58" s="115"/>
      <c r="AN58" s="116">
        <f>SUM(AG58,AT58)</f>
        <v>0</v>
      </c>
      <c r="AO58" s="115"/>
      <c r="AP58" s="115"/>
      <c r="AQ58" s="117" t="s">
        <v>77</v>
      </c>
      <c r="AR58" s="118"/>
      <c r="AS58" s="119">
        <v>0</v>
      </c>
      <c r="AT58" s="120">
        <f>ROUND(SUM(AV58:AW58),2)</f>
        <v>0</v>
      </c>
      <c r="AU58" s="121">
        <f>'04 - Most u Globusu'!P81</f>
        <v>0</v>
      </c>
      <c r="AV58" s="120">
        <f>'04 - Most u Globusu'!J33</f>
        <v>0</v>
      </c>
      <c r="AW58" s="120">
        <f>'04 - Most u Globusu'!J34</f>
        <v>0</v>
      </c>
      <c r="AX58" s="120">
        <f>'04 - Most u Globusu'!J35</f>
        <v>0</v>
      </c>
      <c r="AY58" s="120">
        <f>'04 - Most u Globusu'!J36</f>
        <v>0</v>
      </c>
      <c r="AZ58" s="120">
        <f>'04 - Most u Globusu'!F33</f>
        <v>0</v>
      </c>
      <c r="BA58" s="120">
        <f>'04 - Most u Globusu'!F34</f>
        <v>0</v>
      </c>
      <c r="BB58" s="120">
        <f>'04 - Most u Globusu'!F35</f>
        <v>0</v>
      </c>
      <c r="BC58" s="120">
        <f>'04 - Most u Globusu'!F36</f>
        <v>0</v>
      </c>
      <c r="BD58" s="122">
        <f>'04 - Most u Globusu'!F37</f>
        <v>0</v>
      </c>
      <c r="BE58" s="7"/>
      <c r="BT58" s="123" t="s">
        <v>78</v>
      </c>
      <c r="BV58" s="123" t="s">
        <v>72</v>
      </c>
      <c r="BW58" s="123" t="s">
        <v>89</v>
      </c>
      <c r="BX58" s="123" t="s">
        <v>5</v>
      </c>
      <c r="CL58" s="123" t="s">
        <v>19</v>
      </c>
      <c r="CM58" s="123" t="s">
        <v>80</v>
      </c>
    </row>
    <row r="59" s="7" customFormat="1" ht="24.75" customHeight="1">
      <c r="A59" s="111" t="s">
        <v>74</v>
      </c>
      <c r="B59" s="112"/>
      <c r="C59" s="113"/>
      <c r="D59" s="114" t="s">
        <v>90</v>
      </c>
      <c r="E59" s="114"/>
      <c r="F59" s="114"/>
      <c r="G59" s="114"/>
      <c r="H59" s="114"/>
      <c r="I59" s="115"/>
      <c r="J59" s="114" t="s">
        <v>91</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'05 - Materiál dodávaný ob...'!J30</f>
        <v>0</v>
      </c>
      <c r="AH59" s="115"/>
      <c r="AI59" s="115"/>
      <c r="AJ59" s="115"/>
      <c r="AK59" s="115"/>
      <c r="AL59" s="115"/>
      <c r="AM59" s="115"/>
      <c r="AN59" s="116">
        <f>SUM(AG59,AT59)</f>
        <v>0</v>
      </c>
      <c r="AO59" s="115"/>
      <c r="AP59" s="115"/>
      <c r="AQ59" s="117" t="s">
        <v>77</v>
      </c>
      <c r="AR59" s="118"/>
      <c r="AS59" s="119">
        <v>0</v>
      </c>
      <c r="AT59" s="120">
        <f>ROUND(SUM(AV59:AW59),2)</f>
        <v>0</v>
      </c>
      <c r="AU59" s="121">
        <f>'05 - Materiál dodávaný ob...'!P79</f>
        <v>0</v>
      </c>
      <c r="AV59" s="120">
        <f>'05 - Materiál dodávaný ob...'!J33</f>
        <v>0</v>
      </c>
      <c r="AW59" s="120">
        <f>'05 - Materiál dodávaný ob...'!J34</f>
        <v>0</v>
      </c>
      <c r="AX59" s="120">
        <f>'05 - Materiál dodávaný ob...'!J35</f>
        <v>0</v>
      </c>
      <c r="AY59" s="120">
        <f>'05 - Materiál dodávaný ob...'!J36</f>
        <v>0</v>
      </c>
      <c r="AZ59" s="120">
        <f>'05 - Materiál dodávaný ob...'!F33</f>
        <v>0</v>
      </c>
      <c r="BA59" s="120">
        <f>'05 - Materiál dodávaný ob...'!F34</f>
        <v>0</v>
      </c>
      <c r="BB59" s="120">
        <f>'05 - Materiál dodávaný ob...'!F35</f>
        <v>0</v>
      </c>
      <c r="BC59" s="120">
        <f>'05 - Materiál dodávaný ob...'!F36</f>
        <v>0</v>
      </c>
      <c r="BD59" s="122">
        <f>'05 - Materiál dodávaný ob...'!F37</f>
        <v>0</v>
      </c>
      <c r="BE59" s="7"/>
      <c r="BT59" s="123" t="s">
        <v>78</v>
      </c>
      <c r="BV59" s="123" t="s">
        <v>72</v>
      </c>
      <c r="BW59" s="123" t="s">
        <v>92</v>
      </c>
      <c r="BX59" s="123" t="s">
        <v>5</v>
      </c>
      <c r="CL59" s="123" t="s">
        <v>19</v>
      </c>
      <c r="CM59" s="123" t="s">
        <v>80</v>
      </c>
    </row>
    <row r="60" s="7" customFormat="1" ht="16.5" customHeight="1">
      <c r="A60" s="111" t="s">
        <v>74</v>
      </c>
      <c r="B60" s="112"/>
      <c r="C60" s="113"/>
      <c r="D60" s="114" t="s">
        <v>93</v>
      </c>
      <c r="E60" s="114"/>
      <c r="F60" s="114"/>
      <c r="G60" s="114"/>
      <c r="H60" s="114"/>
      <c r="I60" s="115"/>
      <c r="J60" s="114" t="s">
        <v>94</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'06 - VRN'!J30</f>
        <v>0</v>
      </c>
      <c r="AH60" s="115"/>
      <c r="AI60" s="115"/>
      <c r="AJ60" s="115"/>
      <c r="AK60" s="115"/>
      <c r="AL60" s="115"/>
      <c r="AM60" s="115"/>
      <c r="AN60" s="116">
        <f>SUM(AG60,AT60)</f>
        <v>0</v>
      </c>
      <c r="AO60" s="115"/>
      <c r="AP60" s="115"/>
      <c r="AQ60" s="117" t="s">
        <v>77</v>
      </c>
      <c r="AR60" s="118"/>
      <c r="AS60" s="124">
        <v>0</v>
      </c>
      <c r="AT60" s="125">
        <f>ROUND(SUM(AV60:AW60),2)</f>
        <v>0</v>
      </c>
      <c r="AU60" s="126">
        <f>'06 - VRN'!P80</f>
        <v>0</v>
      </c>
      <c r="AV60" s="125">
        <f>'06 - VRN'!J33</f>
        <v>0</v>
      </c>
      <c r="AW60" s="125">
        <f>'06 - VRN'!J34</f>
        <v>0</v>
      </c>
      <c r="AX60" s="125">
        <f>'06 - VRN'!J35</f>
        <v>0</v>
      </c>
      <c r="AY60" s="125">
        <f>'06 - VRN'!J36</f>
        <v>0</v>
      </c>
      <c r="AZ60" s="125">
        <f>'06 - VRN'!F33</f>
        <v>0</v>
      </c>
      <c r="BA60" s="125">
        <f>'06 - VRN'!F34</f>
        <v>0</v>
      </c>
      <c r="BB60" s="125">
        <f>'06 - VRN'!F35</f>
        <v>0</v>
      </c>
      <c r="BC60" s="125">
        <f>'06 - VRN'!F36</f>
        <v>0</v>
      </c>
      <c r="BD60" s="127">
        <f>'06 - VRN'!F37</f>
        <v>0</v>
      </c>
      <c r="BE60" s="7"/>
      <c r="BT60" s="123" t="s">
        <v>78</v>
      </c>
      <c r="BV60" s="123" t="s">
        <v>72</v>
      </c>
      <c r="BW60" s="123" t="s">
        <v>95</v>
      </c>
      <c r="BX60" s="123" t="s">
        <v>5</v>
      </c>
      <c r="CL60" s="123" t="s">
        <v>19</v>
      </c>
      <c r="CM60" s="123" t="s">
        <v>80</v>
      </c>
    </row>
    <row r="61" s="2" customFormat="1" ht="30" customHeight="1">
      <c r="A61" s="38"/>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4"/>
      <c r="AS61" s="38"/>
      <c r="AT61" s="38"/>
      <c r="AU61" s="38"/>
      <c r="AV61" s="38"/>
      <c r="AW61" s="38"/>
      <c r="AX61" s="38"/>
      <c r="AY61" s="38"/>
      <c r="AZ61" s="38"/>
      <c r="BA61" s="38"/>
      <c r="BB61" s="38"/>
      <c r="BC61" s="38"/>
      <c r="BD61" s="38"/>
      <c r="BE61" s="38"/>
    </row>
    <row r="62" s="2" customFormat="1" ht="6.96" customHeight="1">
      <c r="A62" s="38"/>
      <c r="B62" s="59"/>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44"/>
      <c r="AS62" s="38"/>
      <c r="AT62" s="38"/>
      <c r="AU62" s="38"/>
      <c r="AV62" s="38"/>
      <c r="AW62" s="38"/>
      <c r="AX62" s="38"/>
      <c r="AY62" s="38"/>
      <c r="AZ62" s="38"/>
      <c r="BA62" s="38"/>
      <c r="BB62" s="38"/>
      <c r="BC62" s="38"/>
      <c r="BD62" s="38"/>
      <c r="BE62" s="38"/>
    </row>
  </sheetData>
  <sheetProtection sheet="1" formatColumns="0" formatRows="0" objects="1" scenarios="1" spinCount="100000" saltValue="1aGvM2g6m27jxzCi/8EliuCissgphjW/2w7NOjXxFICvct0SkhkLFn30y+9EEIw+Acp6IbuRtrRhJ5/Oy6QqMA==" hashValue="hm0Wgyo481OVJmsaZyXnkykBA0QGEa1Uo2aqoWFQla7j4q3gIPJTx0ImoyGaHv5fk4/ca4lXwmaXfdPSkHZhsA=="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 Oprava SK č. 409, 40...'!C2" display="/"/>
    <hyperlink ref="A56" location="'02 - Následné propracování'!C2" display="/"/>
    <hyperlink ref="A57" location="'03 - Výhybky'!C2" display="/"/>
    <hyperlink ref="A58" location="'04 - Most u Globusu'!C2" display="/"/>
    <hyperlink ref="A59" location="'05 - Materiál dodávaný ob...'!C2" display="/"/>
    <hyperlink ref="A60" location="'06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79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96</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stavby'!K6</f>
        <v>Oprava staničních kolejí v ŽST Ústí n. L. západ</v>
      </c>
      <c r="F7" s="132"/>
      <c r="G7" s="132"/>
      <c r="H7" s="132"/>
      <c r="L7" s="20"/>
    </row>
    <row r="8" hidden="1" s="2" customFormat="1" ht="12" customHeight="1">
      <c r="A8" s="38"/>
      <c r="B8" s="44"/>
      <c r="C8" s="38"/>
      <c r="D8" s="132" t="s">
        <v>97</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98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20. 7. 2020</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tr">
        <f>IF('Rekapitulace stavby'!E11="","",'Rekapitulace stavby'!E11)</f>
        <v xml:space="preserve"> </v>
      </c>
      <c r="F15" s="38"/>
      <c r="G15" s="38"/>
      <c r="H15" s="38"/>
      <c r="I15" s="132" t="s">
        <v>27</v>
      </c>
      <c r="J15" s="136" t="str">
        <f>IF('Rekapitulace stavby'!AN11="","",'Rekapitulace stavby'!AN11)</f>
        <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28</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27</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30</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27</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33</v>
      </c>
      <c r="F24" s="38"/>
      <c r="G24" s="38"/>
      <c r="H24" s="38"/>
      <c r="I24" s="132" t="s">
        <v>27</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34</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36</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38</v>
      </c>
      <c r="G32" s="38"/>
      <c r="H32" s="38"/>
      <c r="I32" s="145" t="s">
        <v>37</v>
      </c>
      <c r="J32" s="145" t="s">
        <v>39</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40</v>
      </c>
      <c r="E33" s="132" t="s">
        <v>41</v>
      </c>
      <c r="F33" s="147">
        <f>ROUND((SUM(BE81:BE263)),  2)</f>
        <v>0</v>
      </c>
      <c r="G33" s="38"/>
      <c r="H33" s="38"/>
      <c r="I33" s="148">
        <v>0.20999999999999999</v>
      </c>
      <c r="J33" s="147">
        <f>ROUND(((SUM(BE81:BE263))*I33),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42</v>
      </c>
      <c r="F34" s="147">
        <f>ROUND((SUM(BF81:BF263)),  2)</f>
        <v>0</v>
      </c>
      <c r="G34" s="38"/>
      <c r="H34" s="38"/>
      <c r="I34" s="148">
        <v>0.14999999999999999</v>
      </c>
      <c r="J34" s="147">
        <f>ROUND(((SUM(BF81:BF263))*I34),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43</v>
      </c>
      <c r="F35" s="147">
        <f>ROUND((SUM(BG81:BG263)),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44</v>
      </c>
      <c r="F36" s="147">
        <f>ROUND((SUM(BH81:BH263)),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45</v>
      </c>
      <c r="F37" s="147">
        <f>ROUND((SUM(BI81:BI263)),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46</v>
      </c>
      <c r="E39" s="151"/>
      <c r="F39" s="151"/>
      <c r="G39" s="152" t="s">
        <v>47</v>
      </c>
      <c r="H39" s="153" t="s">
        <v>48</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99</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16.5" customHeight="1">
      <c r="A48" s="38"/>
      <c r="B48" s="39"/>
      <c r="C48" s="40"/>
      <c r="D48" s="40"/>
      <c r="E48" s="160" t="str">
        <f>E7</f>
        <v>Oprava staničních kolejí v ŽST Ústí n. L. západ</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97</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01 - Oprava SK č. 409, 409a a 103</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 xml:space="preserve"> </v>
      </c>
      <c r="G52" s="40"/>
      <c r="H52" s="40"/>
      <c r="I52" s="32" t="s">
        <v>23</v>
      </c>
      <c r="J52" s="72" t="str">
        <f>IF(J12="","",J12)</f>
        <v>20. 7. 2020</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28</v>
      </c>
      <c r="D55" s="40"/>
      <c r="E55" s="40"/>
      <c r="F55" s="27" t="str">
        <f>IF(E18="","",E18)</f>
        <v>Vyplň údaj</v>
      </c>
      <c r="G55" s="40"/>
      <c r="H55" s="40"/>
      <c r="I55" s="32" t="s">
        <v>32</v>
      </c>
      <c r="J55" s="36" t="str">
        <f>E24</f>
        <v>Věra Trnková</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100</v>
      </c>
      <c r="D57" s="162"/>
      <c r="E57" s="162"/>
      <c r="F57" s="162"/>
      <c r="G57" s="162"/>
      <c r="H57" s="162"/>
      <c r="I57" s="162"/>
      <c r="J57" s="163" t="s">
        <v>101</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68</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102</v>
      </c>
    </row>
    <row r="60" hidden="1" s="9" customFormat="1" ht="24.96" customHeight="1">
      <c r="A60" s="9"/>
      <c r="B60" s="165"/>
      <c r="C60" s="166"/>
      <c r="D60" s="167" t="s">
        <v>103</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104</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105</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160" t="str">
        <f>E7</f>
        <v>Oprava staničních kolejí v ŽST Ústí n. L. západ</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97</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01 - Oprava SK č. 409, 409a a 103</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 xml:space="preserve"> </v>
      </c>
      <c r="G75" s="40"/>
      <c r="H75" s="40"/>
      <c r="I75" s="32" t="s">
        <v>23</v>
      </c>
      <c r="J75" s="72" t="str">
        <f>IF(J12="","",J12)</f>
        <v>20. 7. 2020</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 xml:space="preserve"> </v>
      </c>
      <c r="G77" s="40"/>
      <c r="H77" s="40"/>
      <c r="I77" s="32" t="s">
        <v>30</v>
      </c>
      <c r="J77" s="36" t="str">
        <f>E21</f>
        <v xml:space="preserve"> </v>
      </c>
      <c r="K77" s="40"/>
      <c r="L77" s="134"/>
      <c r="S77" s="38"/>
      <c r="T77" s="38"/>
      <c r="U77" s="38"/>
      <c r="V77" s="38"/>
      <c r="W77" s="38"/>
      <c r="X77" s="38"/>
      <c r="Y77" s="38"/>
      <c r="Z77" s="38"/>
      <c r="AA77" s="38"/>
      <c r="AB77" s="38"/>
      <c r="AC77" s="38"/>
      <c r="AD77" s="38"/>
      <c r="AE77" s="38"/>
    </row>
    <row r="78" s="2" customFormat="1" ht="15.15" customHeight="1">
      <c r="A78" s="38"/>
      <c r="B78" s="39"/>
      <c r="C78" s="32" t="s">
        <v>28</v>
      </c>
      <c r="D78" s="40"/>
      <c r="E78" s="40"/>
      <c r="F78" s="27" t="str">
        <f>IF(E18="","",E18)</f>
        <v>Vyplň údaj</v>
      </c>
      <c r="G78" s="40"/>
      <c r="H78" s="40"/>
      <c r="I78" s="32" t="s">
        <v>32</v>
      </c>
      <c r="J78" s="36" t="str">
        <f>E24</f>
        <v>Věra Trnková</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106</v>
      </c>
      <c r="D80" s="180" t="s">
        <v>55</v>
      </c>
      <c r="E80" s="180" t="s">
        <v>51</v>
      </c>
      <c r="F80" s="180" t="s">
        <v>52</v>
      </c>
      <c r="G80" s="180" t="s">
        <v>107</v>
      </c>
      <c r="H80" s="180" t="s">
        <v>108</v>
      </c>
      <c r="I80" s="180" t="s">
        <v>109</v>
      </c>
      <c r="J80" s="181" t="s">
        <v>101</v>
      </c>
      <c r="K80" s="182" t="s">
        <v>110</v>
      </c>
      <c r="L80" s="183"/>
      <c r="M80" s="92" t="s">
        <v>19</v>
      </c>
      <c r="N80" s="93" t="s">
        <v>40</v>
      </c>
      <c r="O80" s="93" t="s">
        <v>111</v>
      </c>
      <c r="P80" s="93" t="s">
        <v>112</v>
      </c>
      <c r="Q80" s="93" t="s">
        <v>113</v>
      </c>
      <c r="R80" s="93" t="s">
        <v>114</v>
      </c>
      <c r="S80" s="93" t="s">
        <v>115</v>
      </c>
      <c r="T80" s="94" t="s">
        <v>116</v>
      </c>
      <c r="U80" s="177"/>
      <c r="V80" s="177"/>
      <c r="W80" s="177"/>
      <c r="X80" s="177"/>
      <c r="Y80" s="177"/>
      <c r="Z80" s="177"/>
      <c r="AA80" s="177"/>
      <c r="AB80" s="177"/>
      <c r="AC80" s="177"/>
      <c r="AD80" s="177"/>
      <c r="AE80" s="177"/>
    </row>
    <row r="81" s="2" customFormat="1" ht="22.8" customHeight="1">
      <c r="A81" s="38"/>
      <c r="B81" s="39"/>
      <c r="C81" s="99" t="s">
        <v>117</v>
      </c>
      <c r="D81" s="40"/>
      <c r="E81" s="40"/>
      <c r="F81" s="40"/>
      <c r="G81" s="40"/>
      <c r="H81" s="40"/>
      <c r="I81" s="40"/>
      <c r="J81" s="184">
        <f>BK81</f>
        <v>0</v>
      </c>
      <c r="K81" s="40"/>
      <c r="L81" s="44"/>
      <c r="M81" s="95"/>
      <c r="N81" s="185"/>
      <c r="O81" s="96"/>
      <c r="P81" s="186">
        <f>P82</f>
        <v>0</v>
      </c>
      <c r="Q81" s="96"/>
      <c r="R81" s="186">
        <f>R82</f>
        <v>2020.6904800000002</v>
      </c>
      <c r="S81" s="96"/>
      <c r="T81" s="187">
        <f>T82</f>
        <v>0</v>
      </c>
      <c r="U81" s="38"/>
      <c r="V81" s="38"/>
      <c r="W81" s="38"/>
      <c r="X81" s="38"/>
      <c r="Y81" s="38"/>
      <c r="Z81" s="38"/>
      <c r="AA81" s="38"/>
      <c r="AB81" s="38"/>
      <c r="AC81" s="38"/>
      <c r="AD81" s="38"/>
      <c r="AE81" s="38"/>
      <c r="AT81" s="17" t="s">
        <v>69</v>
      </c>
      <c r="AU81" s="17" t="s">
        <v>102</v>
      </c>
      <c r="BK81" s="188">
        <f>BK82</f>
        <v>0</v>
      </c>
    </row>
    <row r="82" s="12" customFormat="1" ht="25.92" customHeight="1">
      <c r="A82" s="12"/>
      <c r="B82" s="189"/>
      <c r="C82" s="190"/>
      <c r="D82" s="191" t="s">
        <v>69</v>
      </c>
      <c r="E82" s="192" t="s">
        <v>118</v>
      </c>
      <c r="F82" s="192" t="s">
        <v>119</v>
      </c>
      <c r="G82" s="190"/>
      <c r="H82" s="190"/>
      <c r="I82" s="193"/>
      <c r="J82" s="194">
        <f>BK82</f>
        <v>0</v>
      </c>
      <c r="K82" s="190"/>
      <c r="L82" s="195"/>
      <c r="M82" s="196"/>
      <c r="N82" s="197"/>
      <c r="O82" s="197"/>
      <c r="P82" s="198">
        <f>P83</f>
        <v>0</v>
      </c>
      <c r="Q82" s="197"/>
      <c r="R82" s="198">
        <f>R83</f>
        <v>2020.6904800000002</v>
      </c>
      <c r="S82" s="197"/>
      <c r="T82" s="199">
        <f>T83</f>
        <v>0</v>
      </c>
      <c r="U82" s="12"/>
      <c r="V82" s="12"/>
      <c r="W82" s="12"/>
      <c r="X82" s="12"/>
      <c r="Y82" s="12"/>
      <c r="Z82" s="12"/>
      <c r="AA82" s="12"/>
      <c r="AB82" s="12"/>
      <c r="AC82" s="12"/>
      <c r="AD82" s="12"/>
      <c r="AE82" s="12"/>
      <c r="AR82" s="200" t="s">
        <v>78</v>
      </c>
      <c r="AT82" s="201" t="s">
        <v>69</v>
      </c>
      <c r="AU82" s="201" t="s">
        <v>70</v>
      </c>
      <c r="AY82" s="200" t="s">
        <v>120</v>
      </c>
      <c r="BK82" s="202">
        <f>BK83</f>
        <v>0</v>
      </c>
    </row>
    <row r="83" s="12" customFormat="1" ht="22.8" customHeight="1">
      <c r="A83" s="12"/>
      <c r="B83" s="189"/>
      <c r="C83" s="190"/>
      <c r="D83" s="191" t="s">
        <v>69</v>
      </c>
      <c r="E83" s="203" t="s">
        <v>121</v>
      </c>
      <c r="F83" s="203" t="s">
        <v>122</v>
      </c>
      <c r="G83" s="190"/>
      <c r="H83" s="190"/>
      <c r="I83" s="193"/>
      <c r="J83" s="204">
        <f>BK83</f>
        <v>0</v>
      </c>
      <c r="K83" s="190"/>
      <c r="L83" s="195"/>
      <c r="M83" s="196"/>
      <c r="N83" s="197"/>
      <c r="O83" s="197"/>
      <c r="P83" s="198">
        <f>SUM(P84:P263)</f>
        <v>0</v>
      </c>
      <c r="Q83" s="197"/>
      <c r="R83" s="198">
        <f>SUM(R84:R263)</f>
        <v>2020.6904800000002</v>
      </c>
      <c r="S83" s="197"/>
      <c r="T83" s="199">
        <f>SUM(T84:T263)</f>
        <v>0</v>
      </c>
      <c r="U83" s="12"/>
      <c r="V83" s="12"/>
      <c r="W83" s="12"/>
      <c r="X83" s="12"/>
      <c r="Y83" s="12"/>
      <c r="Z83" s="12"/>
      <c r="AA83" s="12"/>
      <c r="AB83" s="12"/>
      <c r="AC83" s="12"/>
      <c r="AD83" s="12"/>
      <c r="AE83" s="12"/>
      <c r="AR83" s="200" t="s">
        <v>78</v>
      </c>
      <c r="AT83" s="201" t="s">
        <v>69</v>
      </c>
      <c r="AU83" s="201" t="s">
        <v>78</v>
      </c>
      <c r="AY83" s="200" t="s">
        <v>120</v>
      </c>
      <c r="BK83" s="202">
        <f>SUM(BK84:BK263)</f>
        <v>0</v>
      </c>
    </row>
    <row r="84" s="2" customFormat="1" ht="14.4" customHeight="1">
      <c r="A84" s="38"/>
      <c r="B84" s="39"/>
      <c r="C84" s="205" t="s">
        <v>78</v>
      </c>
      <c r="D84" s="205" t="s">
        <v>123</v>
      </c>
      <c r="E84" s="206" t="s">
        <v>124</v>
      </c>
      <c r="F84" s="207" t="s">
        <v>125</v>
      </c>
      <c r="G84" s="208" t="s">
        <v>126</v>
      </c>
      <c r="H84" s="209">
        <v>366</v>
      </c>
      <c r="I84" s="210"/>
      <c r="J84" s="211">
        <f>ROUND(I84*H84,2)</f>
        <v>0</v>
      </c>
      <c r="K84" s="212"/>
      <c r="L84" s="44"/>
      <c r="M84" s="213" t="s">
        <v>19</v>
      </c>
      <c r="N84" s="214" t="s">
        <v>41</v>
      </c>
      <c r="O84" s="84"/>
      <c r="P84" s="215">
        <f>O84*H84</f>
        <v>0</v>
      </c>
      <c r="Q84" s="215">
        <v>0</v>
      </c>
      <c r="R84" s="215">
        <f>Q84*H84</f>
        <v>0</v>
      </c>
      <c r="S84" s="215">
        <v>0</v>
      </c>
      <c r="T84" s="216">
        <f>S84*H84</f>
        <v>0</v>
      </c>
      <c r="U84" s="38"/>
      <c r="V84" s="38"/>
      <c r="W84" s="38"/>
      <c r="X84" s="38"/>
      <c r="Y84" s="38"/>
      <c r="Z84" s="38"/>
      <c r="AA84" s="38"/>
      <c r="AB84" s="38"/>
      <c r="AC84" s="38"/>
      <c r="AD84" s="38"/>
      <c r="AE84" s="38"/>
      <c r="AR84" s="217" t="s">
        <v>127</v>
      </c>
      <c r="AT84" s="217" t="s">
        <v>123</v>
      </c>
      <c r="AU84" s="217" t="s">
        <v>80</v>
      </c>
      <c r="AY84" s="17" t="s">
        <v>120</v>
      </c>
      <c r="BE84" s="218">
        <f>IF(N84="základní",J84,0)</f>
        <v>0</v>
      </c>
      <c r="BF84" s="218">
        <f>IF(N84="snížená",J84,0)</f>
        <v>0</v>
      </c>
      <c r="BG84" s="218">
        <f>IF(N84="zákl. přenesená",J84,0)</f>
        <v>0</v>
      </c>
      <c r="BH84" s="218">
        <f>IF(N84="sníž. přenesená",J84,0)</f>
        <v>0</v>
      </c>
      <c r="BI84" s="218">
        <f>IF(N84="nulová",J84,0)</f>
        <v>0</v>
      </c>
      <c r="BJ84" s="17" t="s">
        <v>78</v>
      </c>
      <c r="BK84" s="218">
        <f>ROUND(I84*H84,2)</f>
        <v>0</v>
      </c>
      <c r="BL84" s="17" t="s">
        <v>127</v>
      </c>
      <c r="BM84" s="217" t="s">
        <v>128</v>
      </c>
    </row>
    <row r="85" s="2" customFormat="1">
      <c r="A85" s="38"/>
      <c r="B85" s="39"/>
      <c r="C85" s="40"/>
      <c r="D85" s="219" t="s">
        <v>129</v>
      </c>
      <c r="E85" s="40"/>
      <c r="F85" s="220" t="s">
        <v>130</v>
      </c>
      <c r="G85" s="40"/>
      <c r="H85" s="40"/>
      <c r="I85" s="221"/>
      <c r="J85" s="40"/>
      <c r="K85" s="40"/>
      <c r="L85" s="44"/>
      <c r="M85" s="222"/>
      <c r="N85" s="223"/>
      <c r="O85" s="84"/>
      <c r="P85" s="84"/>
      <c r="Q85" s="84"/>
      <c r="R85" s="84"/>
      <c r="S85" s="84"/>
      <c r="T85" s="85"/>
      <c r="U85" s="38"/>
      <c r="V85" s="38"/>
      <c r="W85" s="38"/>
      <c r="X85" s="38"/>
      <c r="Y85" s="38"/>
      <c r="Z85" s="38"/>
      <c r="AA85" s="38"/>
      <c r="AB85" s="38"/>
      <c r="AC85" s="38"/>
      <c r="AD85" s="38"/>
      <c r="AE85" s="38"/>
      <c r="AT85" s="17" t="s">
        <v>129</v>
      </c>
      <c r="AU85" s="17" t="s">
        <v>80</v>
      </c>
    </row>
    <row r="86" s="13" customFormat="1">
      <c r="A86" s="13"/>
      <c r="B86" s="224"/>
      <c r="C86" s="225"/>
      <c r="D86" s="219" t="s">
        <v>131</v>
      </c>
      <c r="E86" s="226" t="s">
        <v>19</v>
      </c>
      <c r="F86" s="227" t="s">
        <v>132</v>
      </c>
      <c r="G86" s="225"/>
      <c r="H86" s="228">
        <v>152</v>
      </c>
      <c r="I86" s="229"/>
      <c r="J86" s="225"/>
      <c r="K86" s="225"/>
      <c r="L86" s="230"/>
      <c r="M86" s="231"/>
      <c r="N86" s="232"/>
      <c r="O86" s="232"/>
      <c r="P86" s="232"/>
      <c r="Q86" s="232"/>
      <c r="R86" s="232"/>
      <c r="S86" s="232"/>
      <c r="T86" s="233"/>
      <c r="U86" s="13"/>
      <c r="V86" s="13"/>
      <c r="W86" s="13"/>
      <c r="X86" s="13"/>
      <c r="Y86" s="13"/>
      <c r="Z86" s="13"/>
      <c r="AA86" s="13"/>
      <c r="AB86" s="13"/>
      <c r="AC86" s="13"/>
      <c r="AD86" s="13"/>
      <c r="AE86" s="13"/>
      <c r="AT86" s="234" t="s">
        <v>131</v>
      </c>
      <c r="AU86" s="234" t="s">
        <v>80</v>
      </c>
      <c r="AV86" s="13" t="s">
        <v>80</v>
      </c>
      <c r="AW86" s="13" t="s">
        <v>31</v>
      </c>
      <c r="AX86" s="13" t="s">
        <v>70</v>
      </c>
      <c r="AY86" s="234" t="s">
        <v>120</v>
      </c>
    </row>
    <row r="87" s="13" customFormat="1">
      <c r="A87" s="13"/>
      <c r="B87" s="224"/>
      <c r="C87" s="225"/>
      <c r="D87" s="219" t="s">
        <v>131</v>
      </c>
      <c r="E87" s="226" t="s">
        <v>19</v>
      </c>
      <c r="F87" s="227" t="s">
        <v>133</v>
      </c>
      <c r="G87" s="225"/>
      <c r="H87" s="228">
        <v>66</v>
      </c>
      <c r="I87" s="229"/>
      <c r="J87" s="225"/>
      <c r="K87" s="225"/>
      <c r="L87" s="230"/>
      <c r="M87" s="231"/>
      <c r="N87" s="232"/>
      <c r="O87" s="232"/>
      <c r="P87" s="232"/>
      <c r="Q87" s="232"/>
      <c r="R87" s="232"/>
      <c r="S87" s="232"/>
      <c r="T87" s="233"/>
      <c r="U87" s="13"/>
      <c r="V87" s="13"/>
      <c r="W87" s="13"/>
      <c r="X87" s="13"/>
      <c r="Y87" s="13"/>
      <c r="Z87" s="13"/>
      <c r="AA87" s="13"/>
      <c r="AB87" s="13"/>
      <c r="AC87" s="13"/>
      <c r="AD87" s="13"/>
      <c r="AE87" s="13"/>
      <c r="AT87" s="234" t="s">
        <v>131</v>
      </c>
      <c r="AU87" s="234" t="s">
        <v>80</v>
      </c>
      <c r="AV87" s="13" t="s">
        <v>80</v>
      </c>
      <c r="AW87" s="13" t="s">
        <v>31</v>
      </c>
      <c r="AX87" s="13" t="s">
        <v>70</v>
      </c>
      <c r="AY87" s="234" t="s">
        <v>120</v>
      </c>
    </row>
    <row r="88" s="13" customFormat="1">
      <c r="A88" s="13"/>
      <c r="B88" s="224"/>
      <c r="C88" s="225"/>
      <c r="D88" s="219" t="s">
        <v>131</v>
      </c>
      <c r="E88" s="226" t="s">
        <v>19</v>
      </c>
      <c r="F88" s="227" t="s">
        <v>134</v>
      </c>
      <c r="G88" s="225"/>
      <c r="H88" s="228">
        <v>148</v>
      </c>
      <c r="I88" s="229"/>
      <c r="J88" s="225"/>
      <c r="K88" s="225"/>
      <c r="L88" s="230"/>
      <c r="M88" s="231"/>
      <c r="N88" s="232"/>
      <c r="O88" s="232"/>
      <c r="P88" s="232"/>
      <c r="Q88" s="232"/>
      <c r="R88" s="232"/>
      <c r="S88" s="232"/>
      <c r="T88" s="233"/>
      <c r="U88" s="13"/>
      <c r="V88" s="13"/>
      <c r="W88" s="13"/>
      <c r="X88" s="13"/>
      <c r="Y88" s="13"/>
      <c r="Z88" s="13"/>
      <c r="AA88" s="13"/>
      <c r="AB88" s="13"/>
      <c r="AC88" s="13"/>
      <c r="AD88" s="13"/>
      <c r="AE88" s="13"/>
      <c r="AT88" s="234" t="s">
        <v>131</v>
      </c>
      <c r="AU88" s="234" t="s">
        <v>80</v>
      </c>
      <c r="AV88" s="13" t="s">
        <v>80</v>
      </c>
      <c r="AW88" s="13" t="s">
        <v>31</v>
      </c>
      <c r="AX88" s="13" t="s">
        <v>70</v>
      </c>
      <c r="AY88" s="234" t="s">
        <v>120</v>
      </c>
    </row>
    <row r="89" s="14" customFormat="1">
      <c r="A89" s="14"/>
      <c r="B89" s="235"/>
      <c r="C89" s="236"/>
      <c r="D89" s="219" t="s">
        <v>131</v>
      </c>
      <c r="E89" s="237" t="s">
        <v>19</v>
      </c>
      <c r="F89" s="238" t="s">
        <v>135</v>
      </c>
      <c r="G89" s="236"/>
      <c r="H89" s="239">
        <v>366</v>
      </c>
      <c r="I89" s="240"/>
      <c r="J89" s="236"/>
      <c r="K89" s="236"/>
      <c r="L89" s="241"/>
      <c r="M89" s="242"/>
      <c r="N89" s="243"/>
      <c r="O89" s="243"/>
      <c r="P89" s="243"/>
      <c r="Q89" s="243"/>
      <c r="R89" s="243"/>
      <c r="S89" s="243"/>
      <c r="T89" s="244"/>
      <c r="U89" s="14"/>
      <c r="V89" s="14"/>
      <c r="W89" s="14"/>
      <c r="X89" s="14"/>
      <c r="Y89" s="14"/>
      <c r="Z89" s="14"/>
      <c r="AA89" s="14"/>
      <c r="AB89" s="14"/>
      <c r="AC89" s="14"/>
      <c r="AD89" s="14"/>
      <c r="AE89" s="14"/>
      <c r="AT89" s="245" t="s">
        <v>131</v>
      </c>
      <c r="AU89" s="245" t="s">
        <v>80</v>
      </c>
      <c r="AV89" s="14" t="s">
        <v>127</v>
      </c>
      <c r="AW89" s="14" t="s">
        <v>31</v>
      </c>
      <c r="AX89" s="14" t="s">
        <v>78</v>
      </c>
      <c r="AY89" s="245" t="s">
        <v>120</v>
      </c>
    </row>
    <row r="90" s="2" customFormat="1" ht="14.4" customHeight="1">
      <c r="A90" s="38"/>
      <c r="B90" s="39"/>
      <c r="C90" s="205" t="s">
        <v>80</v>
      </c>
      <c r="D90" s="205" t="s">
        <v>123</v>
      </c>
      <c r="E90" s="206" t="s">
        <v>136</v>
      </c>
      <c r="F90" s="207" t="s">
        <v>137</v>
      </c>
      <c r="G90" s="208" t="s">
        <v>138</v>
      </c>
      <c r="H90" s="209">
        <v>3032</v>
      </c>
      <c r="I90" s="210"/>
      <c r="J90" s="211">
        <f>ROUND(I90*H90,2)</f>
        <v>0</v>
      </c>
      <c r="K90" s="212"/>
      <c r="L90" s="44"/>
      <c r="M90" s="213" t="s">
        <v>19</v>
      </c>
      <c r="N90" s="214" t="s">
        <v>41</v>
      </c>
      <c r="O90" s="84"/>
      <c r="P90" s="215">
        <f>O90*H90</f>
        <v>0</v>
      </c>
      <c r="Q90" s="215">
        <v>0</v>
      </c>
      <c r="R90" s="215">
        <f>Q90*H90</f>
        <v>0</v>
      </c>
      <c r="S90" s="215">
        <v>0</v>
      </c>
      <c r="T90" s="216">
        <f>S90*H90</f>
        <v>0</v>
      </c>
      <c r="U90" s="38"/>
      <c r="V90" s="38"/>
      <c r="W90" s="38"/>
      <c r="X90" s="38"/>
      <c r="Y90" s="38"/>
      <c r="Z90" s="38"/>
      <c r="AA90" s="38"/>
      <c r="AB90" s="38"/>
      <c r="AC90" s="38"/>
      <c r="AD90" s="38"/>
      <c r="AE90" s="38"/>
      <c r="AR90" s="217" t="s">
        <v>127</v>
      </c>
      <c r="AT90" s="217" t="s">
        <v>123</v>
      </c>
      <c r="AU90" s="217" t="s">
        <v>80</v>
      </c>
      <c r="AY90" s="17" t="s">
        <v>120</v>
      </c>
      <c r="BE90" s="218">
        <f>IF(N90="základní",J90,0)</f>
        <v>0</v>
      </c>
      <c r="BF90" s="218">
        <f>IF(N90="snížená",J90,0)</f>
        <v>0</v>
      </c>
      <c r="BG90" s="218">
        <f>IF(N90="zákl. přenesená",J90,0)</f>
        <v>0</v>
      </c>
      <c r="BH90" s="218">
        <f>IF(N90="sníž. přenesená",J90,0)</f>
        <v>0</v>
      </c>
      <c r="BI90" s="218">
        <f>IF(N90="nulová",J90,0)</f>
        <v>0</v>
      </c>
      <c r="BJ90" s="17" t="s">
        <v>78</v>
      </c>
      <c r="BK90" s="218">
        <f>ROUND(I90*H90,2)</f>
        <v>0</v>
      </c>
      <c r="BL90" s="17" t="s">
        <v>127</v>
      </c>
      <c r="BM90" s="217" t="s">
        <v>139</v>
      </c>
    </row>
    <row r="91" s="2" customFormat="1">
      <c r="A91" s="38"/>
      <c r="B91" s="39"/>
      <c r="C91" s="40"/>
      <c r="D91" s="219" t="s">
        <v>129</v>
      </c>
      <c r="E91" s="40"/>
      <c r="F91" s="220" t="s">
        <v>140</v>
      </c>
      <c r="G91" s="40"/>
      <c r="H91" s="40"/>
      <c r="I91" s="221"/>
      <c r="J91" s="40"/>
      <c r="K91" s="40"/>
      <c r="L91" s="44"/>
      <c r="M91" s="222"/>
      <c r="N91" s="223"/>
      <c r="O91" s="84"/>
      <c r="P91" s="84"/>
      <c r="Q91" s="84"/>
      <c r="R91" s="84"/>
      <c r="S91" s="84"/>
      <c r="T91" s="85"/>
      <c r="U91" s="38"/>
      <c r="V91" s="38"/>
      <c r="W91" s="38"/>
      <c r="X91" s="38"/>
      <c r="Y91" s="38"/>
      <c r="Z91" s="38"/>
      <c r="AA91" s="38"/>
      <c r="AB91" s="38"/>
      <c r="AC91" s="38"/>
      <c r="AD91" s="38"/>
      <c r="AE91" s="38"/>
      <c r="AT91" s="17" t="s">
        <v>129</v>
      </c>
      <c r="AU91" s="17" t="s">
        <v>80</v>
      </c>
    </row>
    <row r="92" s="13" customFormat="1">
      <c r="A92" s="13"/>
      <c r="B92" s="224"/>
      <c r="C92" s="225"/>
      <c r="D92" s="219" t="s">
        <v>131</v>
      </c>
      <c r="E92" s="226" t="s">
        <v>19</v>
      </c>
      <c r="F92" s="227" t="s">
        <v>141</v>
      </c>
      <c r="G92" s="225"/>
      <c r="H92" s="228">
        <v>1278</v>
      </c>
      <c r="I92" s="229"/>
      <c r="J92" s="225"/>
      <c r="K92" s="225"/>
      <c r="L92" s="230"/>
      <c r="M92" s="231"/>
      <c r="N92" s="232"/>
      <c r="O92" s="232"/>
      <c r="P92" s="232"/>
      <c r="Q92" s="232"/>
      <c r="R92" s="232"/>
      <c r="S92" s="232"/>
      <c r="T92" s="233"/>
      <c r="U92" s="13"/>
      <c r="V92" s="13"/>
      <c r="W92" s="13"/>
      <c r="X92" s="13"/>
      <c r="Y92" s="13"/>
      <c r="Z92" s="13"/>
      <c r="AA92" s="13"/>
      <c r="AB92" s="13"/>
      <c r="AC92" s="13"/>
      <c r="AD92" s="13"/>
      <c r="AE92" s="13"/>
      <c r="AT92" s="234" t="s">
        <v>131</v>
      </c>
      <c r="AU92" s="234" t="s">
        <v>80</v>
      </c>
      <c r="AV92" s="13" t="s">
        <v>80</v>
      </c>
      <c r="AW92" s="13" t="s">
        <v>31</v>
      </c>
      <c r="AX92" s="13" t="s">
        <v>70</v>
      </c>
      <c r="AY92" s="234" t="s">
        <v>120</v>
      </c>
    </row>
    <row r="93" s="13" customFormat="1">
      <c r="A93" s="13"/>
      <c r="B93" s="224"/>
      <c r="C93" s="225"/>
      <c r="D93" s="219" t="s">
        <v>131</v>
      </c>
      <c r="E93" s="226" t="s">
        <v>19</v>
      </c>
      <c r="F93" s="227" t="s">
        <v>142</v>
      </c>
      <c r="G93" s="225"/>
      <c r="H93" s="228">
        <v>522</v>
      </c>
      <c r="I93" s="229"/>
      <c r="J93" s="225"/>
      <c r="K93" s="225"/>
      <c r="L93" s="230"/>
      <c r="M93" s="231"/>
      <c r="N93" s="232"/>
      <c r="O93" s="232"/>
      <c r="P93" s="232"/>
      <c r="Q93" s="232"/>
      <c r="R93" s="232"/>
      <c r="S93" s="232"/>
      <c r="T93" s="233"/>
      <c r="U93" s="13"/>
      <c r="V93" s="13"/>
      <c r="W93" s="13"/>
      <c r="X93" s="13"/>
      <c r="Y93" s="13"/>
      <c r="Z93" s="13"/>
      <c r="AA93" s="13"/>
      <c r="AB93" s="13"/>
      <c r="AC93" s="13"/>
      <c r="AD93" s="13"/>
      <c r="AE93" s="13"/>
      <c r="AT93" s="234" t="s">
        <v>131</v>
      </c>
      <c r="AU93" s="234" t="s">
        <v>80</v>
      </c>
      <c r="AV93" s="13" t="s">
        <v>80</v>
      </c>
      <c r="AW93" s="13" t="s">
        <v>31</v>
      </c>
      <c r="AX93" s="13" t="s">
        <v>70</v>
      </c>
      <c r="AY93" s="234" t="s">
        <v>120</v>
      </c>
    </row>
    <row r="94" s="13" customFormat="1">
      <c r="A94" s="13"/>
      <c r="B94" s="224"/>
      <c r="C94" s="225"/>
      <c r="D94" s="219" t="s">
        <v>131</v>
      </c>
      <c r="E94" s="226" t="s">
        <v>19</v>
      </c>
      <c r="F94" s="227" t="s">
        <v>143</v>
      </c>
      <c r="G94" s="225"/>
      <c r="H94" s="228">
        <v>1232</v>
      </c>
      <c r="I94" s="229"/>
      <c r="J94" s="225"/>
      <c r="K94" s="225"/>
      <c r="L94" s="230"/>
      <c r="M94" s="231"/>
      <c r="N94" s="232"/>
      <c r="O94" s="232"/>
      <c r="P94" s="232"/>
      <c r="Q94" s="232"/>
      <c r="R94" s="232"/>
      <c r="S94" s="232"/>
      <c r="T94" s="233"/>
      <c r="U94" s="13"/>
      <c r="V94" s="13"/>
      <c r="W94" s="13"/>
      <c r="X94" s="13"/>
      <c r="Y94" s="13"/>
      <c r="Z94" s="13"/>
      <c r="AA94" s="13"/>
      <c r="AB94" s="13"/>
      <c r="AC94" s="13"/>
      <c r="AD94" s="13"/>
      <c r="AE94" s="13"/>
      <c r="AT94" s="234" t="s">
        <v>131</v>
      </c>
      <c r="AU94" s="234" t="s">
        <v>80</v>
      </c>
      <c r="AV94" s="13" t="s">
        <v>80</v>
      </c>
      <c r="AW94" s="13" t="s">
        <v>31</v>
      </c>
      <c r="AX94" s="13" t="s">
        <v>70</v>
      </c>
      <c r="AY94" s="234" t="s">
        <v>120</v>
      </c>
    </row>
    <row r="95" s="14" customFormat="1">
      <c r="A95" s="14"/>
      <c r="B95" s="235"/>
      <c r="C95" s="236"/>
      <c r="D95" s="219" t="s">
        <v>131</v>
      </c>
      <c r="E95" s="237" t="s">
        <v>19</v>
      </c>
      <c r="F95" s="238" t="s">
        <v>135</v>
      </c>
      <c r="G95" s="236"/>
      <c r="H95" s="239">
        <v>3032</v>
      </c>
      <c r="I95" s="240"/>
      <c r="J95" s="236"/>
      <c r="K95" s="236"/>
      <c r="L95" s="241"/>
      <c r="M95" s="242"/>
      <c r="N95" s="243"/>
      <c r="O95" s="243"/>
      <c r="P95" s="243"/>
      <c r="Q95" s="243"/>
      <c r="R95" s="243"/>
      <c r="S95" s="243"/>
      <c r="T95" s="244"/>
      <c r="U95" s="14"/>
      <c r="V95" s="14"/>
      <c r="W95" s="14"/>
      <c r="X95" s="14"/>
      <c r="Y95" s="14"/>
      <c r="Z95" s="14"/>
      <c r="AA95" s="14"/>
      <c r="AB95" s="14"/>
      <c r="AC95" s="14"/>
      <c r="AD95" s="14"/>
      <c r="AE95" s="14"/>
      <c r="AT95" s="245" t="s">
        <v>131</v>
      </c>
      <c r="AU95" s="245" t="s">
        <v>80</v>
      </c>
      <c r="AV95" s="14" t="s">
        <v>127</v>
      </c>
      <c r="AW95" s="14" t="s">
        <v>31</v>
      </c>
      <c r="AX95" s="14" t="s">
        <v>78</v>
      </c>
      <c r="AY95" s="245" t="s">
        <v>120</v>
      </c>
    </row>
    <row r="96" s="2" customFormat="1" ht="14.4" customHeight="1">
      <c r="A96" s="38"/>
      <c r="B96" s="39"/>
      <c r="C96" s="205" t="s">
        <v>144</v>
      </c>
      <c r="D96" s="205" t="s">
        <v>123</v>
      </c>
      <c r="E96" s="206" t="s">
        <v>145</v>
      </c>
      <c r="F96" s="207" t="s">
        <v>146</v>
      </c>
      <c r="G96" s="208" t="s">
        <v>126</v>
      </c>
      <c r="H96" s="209">
        <v>2580</v>
      </c>
      <c r="I96" s="210"/>
      <c r="J96" s="211">
        <f>ROUND(I96*H96,2)</f>
        <v>0</v>
      </c>
      <c r="K96" s="212"/>
      <c r="L96" s="44"/>
      <c r="M96" s="213" t="s">
        <v>19</v>
      </c>
      <c r="N96" s="214" t="s">
        <v>41</v>
      </c>
      <c r="O96" s="84"/>
      <c r="P96" s="215">
        <f>O96*H96</f>
        <v>0</v>
      </c>
      <c r="Q96" s="215">
        <v>0</v>
      </c>
      <c r="R96" s="215">
        <f>Q96*H96</f>
        <v>0</v>
      </c>
      <c r="S96" s="215">
        <v>0</v>
      </c>
      <c r="T96" s="216">
        <f>S96*H96</f>
        <v>0</v>
      </c>
      <c r="U96" s="38"/>
      <c r="V96" s="38"/>
      <c r="W96" s="38"/>
      <c r="X96" s="38"/>
      <c r="Y96" s="38"/>
      <c r="Z96" s="38"/>
      <c r="AA96" s="38"/>
      <c r="AB96" s="38"/>
      <c r="AC96" s="38"/>
      <c r="AD96" s="38"/>
      <c r="AE96" s="38"/>
      <c r="AR96" s="217" t="s">
        <v>127</v>
      </c>
      <c r="AT96" s="217" t="s">
        <v>123</v>
      </c>
      <c r="AU96" s="217" t="s">
        <v>80</v>
      </c>
      <c r="AY96" s="17" t="s">
        <v>120</v>
      </c>
      <c r="BE96" s="218">
        <f>IF(N96="základní",J96,0)</f>
        <v>0</v>
      </c>
      <c r="BF96" s="218">
        <f>IF(N96="snížená",J96,0)</f>
        <v>0</v>
      </c>
      <c r="BG96" s="218">
        <f>IF(N96="zákl. přenesená",J96,0)</f>
        <v>0</v>
      </c>
      <c r="BH96" s="218">
        <f>IF(N96="sníž. přenesená",J96,0)</f>
        <v>0</v>
      </c>
      <c r="BI96" s="218">
        <f>IF(N96="nulová",J96,0)</f>
        <v>0</v>
      </c>
      <c r="BJ96" s="17" t="s">
        <v>78</v>
      </c>
      <c r="BK96" s="218">
        <f>ROUND(I96*H96,2)</f>
        <v>0</v>
      </c>
      <c r="BL96" s="17" t="s">
        <v>127</v>
      </c>
      <c r="BM96" s="217" t="s">
        <v>147</v>
      </c>
    </row>
    <row r="97" s="2" customFormat="1">
      <c r="A97" s="38"/>
      <c r="B97" s="39"/>
      <c r="C97" s="40"/>
      <c r="D97" s="219" t="s">
        <v>129</v>
      </c>
      <c r="E97" s="40"/>
      <c r="F97" s="220" t="s">
        <v>148</v>
      </c>
      <c r="G97" s="40"/>
      <c r="H97" s="40"/>
      <c r="I97" s="221"/>
      <c r="J97" s="40"/>
      <c r="K97" s="40"/>
      <c r="L97" s="44"/>
      <c r="M97" s="222"/>
      <c r="N97" s="223"/>
      <c r="O97" s="84"/>
      <c r="P97" s="84"/>
      <c r="Q97" s="84"/>
      <c r="R97" s="84"/>
      <c r="S97" s="84"/>
      <c r="T97" s="85"/>
      <c r="U97" s="38"/>
      <c r="V97" s="38"/>
      <c r="W97" s="38"/>
      <c r="X97" s="38"/>
      <c r="Y97" s="38"/>
      <c r="Z97" s="38"/>
      <c r="AA97" s="38"/>
      <c r="AB97" s="38"/>
      <c r="AC97" s="38"/>
      <c r="AD97" s="38"/>
      <c r="AE97" s="38"/>
      <c r="AT97" s="17" t="s">
        <v>129</v>
      </c>
      <c r="AU97" s="17" t="s">
        <v>80</v>
      </c>
    </row>
    <row r="98" s="13" customFormat="1">
      <c r="A98" s="13"/>
      <c r="B98" s="224"/>
      <c r="C98" s="225"/>
      <c r="D98" s="219" t="s">
        <v>131</v>
      </c>
      <c r="E98" s="226" t="s">
        <v>19</v>
      </c>
      <c r="F98" s="227" t="s">
        <v>149</v>
      </c>
      <c r="G98" s="225"/>
      <c r="H98" s="228">
        <v>1087</v>
      </c>
      <c r="I98" s="229"/>
      <c r="J98" s="225"/>
      <c r="K98" s="225"/>
      <c r="L98" s="230"/>
      <c r="M98" s="231"/>
      <c r="N98" s="232"/>
      <c r="O98" s="232"/>
      <c r="P98" s="232"/>
      <c r="Q98" s="232"/>
      <c r="R98" s="232"/>
      <c r="S98" s="232"/>
      <c r="T98" s="233"/>
      <c r="U98" s="13"/>
      <c r="V98" s="13"/>
      <c r="W98" s="13"/>
      <c r="X98" s="13"/>
      <c r="Y98" s="13"/>
      <c r="Z98" s="13"/>
      <c r="AA98" s="13"/>
      <c r="AB98" s="13"/>
      <c r="AC98" s="13"/>
      <c r="AD98" s="13"/>
      <c r="AE98" s="13"/>
      <c r="AT98" s="234" t="s">
        <v>131</v>
      </c>
      <c r="AU98" s="234" t="s">
        <v>80</v>
      </c>
      <c r="AV98" s="13" t="s">
        <v>80</v>
      </c>
      <c r="AW98" s="13" t="s">
        <v>31</v>
      </c>
      <c r="AX98" s="13" t="s">
        <v>70</v>
      </c>
      <c r="AY98" s="234" t="s">
        <v>120</v>
      </c>
    </row>
    <row r="99" s="13" customFormat="1">
      <c r="A99" s="13"/>
      <c r="B99" s="224"/>
      <c r="C99" s="225"/>
      <c r="D99" s="219" t="s">
        <v>131</v>
      </c>
      <c r="E99" s="226" t="s">
        <v>19</v>
      </c>
      <c r="F99" s="227" t="s">
        <v>150</v>
      </c>
      <c r="G99" s="225"/>
      <c r="H99" s="228">
        <v>445</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131</v>
      </c>
      <c r="AU99" s="234" t="s">
        <v>80</v>
      </c>
      <c r="AV99" s="13" t="s">
        <v>80</v>
      </c>
      <c r="AW99" s="13" t="s">
        <v>31</v>
      </c>
      <c r="AX99" s="13" t="s">
        <v>70</v>
      </c>
      <c r="AY99" s="234" t="s">
        <v>120</v>
      </c>
    </row>
    <row r="100" s="13" customFormat="1">
      <c r="A100" s="13"/>
      <c r="B100" s="224"/>
      <c r="C100" s="225"/>
      <c r="D100" s="219" t="s">
        <v>131</v>
      </c>
      <c r="E100" s="226" t="s">
        <v>19</v>
      </c>
      <c r="F100" s="227" t="s">
        <v>151</v>
      </c>
      <c r="G100" s="225"/>
      <c r="H100" s="228">
        <v>1048</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131</v>
      </c>
      <c r="AU100" s="234" t="s">
        <v>80</v>
      </c>
      <c r="AV100" s="13" t="s">
        <v>80</v>
      </c>
      <c r="AW100" s="13" t="s">
        <v>31</v>
      </c>
      <c r="AX100" s="13" t="s">
        <v>70</v>
      </c>
      <c r="AY100" s="234" t="s">
        <v>120</v>
      </c>
    </row>
    <row r="101" s="14" customFormat="1">
      <c r="A101" s="14"/>
      <c r="B101" s="235"/>
      <c r="C101" s="236"/>
      <c r="D101" s="219" t="s">
        <v>131</v>
      </c>
      <c r="E101" s="237" t="s">
        <v>19</v>
      </c>
      <c r="F101" s="238" t="s">
        <v>135</v>
      </c>
      <c r="G101" s="236"/>
      <c r="H101" s="239">
        <v>2580</v>
      </c>
      <c r="I101" s="240"/>
      <c r="J101" s="236"/>
      <c r="K101" s="236"/>
      <c r="L101" s="241"/>
      <c r="M101" s="242"/>
      <c r="N101" s="243"/>
      <c r="O101" s="243"/>
      <c r="P101" s="243"/>
      <c r="Q101" s="243"/>
      <c r="R101" s="243"/>
      <c r="S101" s="243"/>
      <c r="T101" s="244"/>
      <c r="U101" s="14"/>
      <c r="V101" s="14"/>
      <c r="W101" s="14"/>
      <c r="X101" s="14"/>
      <c r="Y101" s="14"/>
      <c r="Z101" s="14"/>
      <c r="AA101" s="14"/>
      <c r="AB101" s="14"/>
      <c r="AC101" s="14"/>
      <c r="AD101" s="14"/>
      <c r="AE101" s="14"/>
      <c r="AT101" s="245" t="s">
        <v>131</v>
      </c>
      <c r="AU101" s="245" t="s">
        <v>80</v>
      </c>
      <c r="AV101" s="14" t="s">
        <v>127</v>
      </c>
      <c r="AW101" s="14" t="s">
        <v>31</v>
      </c>
      <c r="AX101" s="14" t="s">
        <v>78</v>
      </c>
      <c r="AY101" s="245" t="s">
        <v>120</v>
      </c>
    </row>
    <row r="102" s="2" customFormat="1" ht="14.4" customHeight="1">
      <c r="A102" s="38"/>
      <c r="B102" s="39"/>
      <c r="C102" s="246" t="s">
        <v>127</v>
      </c>
      <c r="D102" s="246" t="s">
        <v>152</v>
      </c>
      <c r="E102" s="247" t="s">
        <v>153</v>
      </c>
      <c r="F102" s="248" t="s">
        <v>154</v>
      </c>
      <c r="G102" s="249" t="s">
        <v>126</v>
      </c>
      <c r="H102" s="250">
        <v>2580</v>
      </c>
      <c r="I102" s="251"/>
      <c r="J102" s="252">
        <f>ROUND(I102*H102,2)</f>
        <v>0</v>
      </c>
      <c r="K102" s="253"/>
      <c r="L102" s="254"/>
      <c r="M102" s="255" t="s">
        <v>19</v>
      </c>
      <c r="N102" s="256" t="s">
        <v>41</v>
      </c>
      <c r="O102" s="84"/>
      <c r="P102" s="215">
        <f>O102*H102</f>
        <v>0</v>
      </c>
      <c r="Q102" s="215">
        <v>0.32705000000000001</v>
      </c>
      <c r="R102" s="215">
        <f>Q102*H102</f>
        <v>843.78899999999999</v>
      </c>
      <c r="S102" s="215">
        <v>0</v>
      </c>
      <c r="T102" s="216">
        <f>S102*H102</f>
        <v>0</v>
      </c>
      <c r="U102" s="38"/>
      <c r="V102" s="38"/>
      <c r="W102" s="38"/>
      <c r="X102" s="38"/>
      <c r="Y102" s="38"/>
      <c r="Z102" s="38"/>
      <c r="AA102" s="38"/>
      <c r="AB102" s="38"/>
      <c r="AC102" s="38"/>
      <c r="AD102" s="38"/>
      <c r="AE102" s="38"/>
      <c r="AR102" s="217" t="s">
        <v>155</v>
      </c>
      <c r="AT102" s="217" t="s">
        <v>152</v>
      </c>
      <c r="AU102" s="217" t="s">
        <v>80</v>
      </c>
      <c r="AY102" s="17" t="s">
        <v>120</v>
      </c>
      <c r="BE102" s="218">
        <f>IF(N102="základní",J102,0)</f>
        <v>0</v>
      </c>
      <c r="BF102" s="218">
        <f>IF(N102="snížená",J102,0)</f>
        <v>0</v>
      </c>
      <c r="BG102" s="218">
        <f>IF(N102="zákl. přenesená",J102,0)</f>
        <v>0</v>
      </c>
      <c r="BH102" s="218">
        <f>IF(N102="sníž. přenesená",J102,0)</f>
        <v>0</v>
      </c>
      <c r="BI102" s="218">
        <f>IF(N102="nulová",J102,0)</f>
        <v>0</v>
      </c>
      <c r="BJ102" s="17" t="s">
        <v>78</v>
      </c>
      <c r="BK102" s="218">
        <f>ROUND(I102*H102,2)</f>
        <v>0</v>
      </c>
      <c r="BL102" s="17" t="s">
        <v>127</v>
      </c>
      <c r="BM102" s="217" t="s">
        <v>156</v>
      </c>
    </row>
    <row r="103" s="2" customFormat="1">
      <c r="A103" s="38"/>
      <c r="B103" s="39"/>
      <c r="C103" s="40"/>
      <c r="D103" s="219" t="s">
        <v>129</v>
      </c>
      <c r="E103" s="40"/>
      <c r="F103" s="220" t="s">
        <v>154</v>
      </c>
      <c r="G103" s="40"/>
      <c r="H103" s="40"/>
      <c r="I103" s="221"/>
      <c r="J103" s="40"/>
      <c r="K103" s="40"/>
      <c r="L103" s="44"/>
      <c r="M103" s="222"/>
      <c r="N103" s="223"/>
      <c r="O103" s="84"/>
      <c r="P103" s="84"/>
      <c r="Q103" s="84"/>
      <c r="R103" s="84"/>
      <c r="S103" s="84"/>
      <c r="T103" s="85"/>
      <c r="U103" s="38"/>
      <c r="V103" s="38"/>
      <c r="W103" s="38"/>
      <c r="X103" s="38"/>
      <c r="Y103" s="38"/>
      <c r="Z103" s="38"/>
      <c r="AA103" s="38"/>
      <c r="AB103" s="38"/>
      <c r="AC103" s="38"/>
      <c r="AD103" s="38"/>
      <c r="AE103" s="38"/>
      <c r="AT103" s="17" t="s">
        <v>129</v>
      </c>
      <c r="AU103" s="17" t="s">
        <v>80</v>
      </c>
    </row>
    <row r="104" s="13" customFormat="1">
      <c r="A104" s="13"/>
      <c r="B104" s="224"/>
      <c r="C104" s="225"/>
      <c r="D104" s="219" t="s">
        <v>131</v>
      </c>
      <c r="E104" s="226" t="s">
        <v>19</v>
      </c>
      <c r="F104" s="227" t="s">
        <v>157</v>
      </c>
      <c r="G104" s="225"/>
      <c r="H104" s="228">
        <v>1087</v>
      </c>
      <c r="I104" s="229"/>
      <c r="J104" s="225"/>
      <c r="K104" s="225"/>
      <c r="L104" s="230"/>
      <c r="M104" s="231"/>
      <c r="N104" s="232"/>
      <c r="O104" s="232"/>
      <c r="P104" s="232"/>
      <c r="Q104" s="232"/>
      <c r="R104" s="232"/>
      <c r="S104" s="232"/>
      <c r="T104" s="233"/>
      <c r="U104" s="13"/>
      <c r="V104" s="13"/>
      <c r="W104" s="13"/>
      <c r="X104" s="13"/>
      <c r="Y104" s="13"/>
      <c r="Z104" s="13"/>
      <c r="AA104" s="13"/>
      <c r="AB104" s="13"/>
      <c r="AC104" s="13"/>
      <c r="AD104" s="13"/>
      <c r="AE104" s="13"/>
      <c r="AT104" s="234" t="s">
        <v>131</v>
      </c>
      <c r="AU104" s="234" t="s">
        <v>80</v>
      </c>
      <c r="AV104" s="13" t="s">
        <v>80</v>
      </c>
      <c r="AW104" s="13" t="s">
        <v>31</v>
      </c>
      <c r="AX104" s="13" t="s">
        <v>70</v>
      </c>
      <c r="AY104" s="234" t="s">
        <v>120</v>
      </c>
    </row>
    <row r="105" s="13" customFormat="1">
      <c r="A105" s="13"/>
      <c r="B105" s="224"/>
      <c r="C105" s="225"/>
      <c r="D105" s="219" t="s">
        <v>131</v>
      </c>
      <c r="E105" s="226" t="s">
        <v>19</v>
      </c>
      <c r="F105" s="227" t="s">
        <v>150</v>
      </c>
      <c r="G105" s="225"/>
      <c r="H105" s="228">
        <v>445</v>
      </c>
      <c r="I105" s="229"/>
      <c r="J105" s="225"/>
      <c r="K105" s="225"/>
      <c r="L105" s="230"/>
      <c r="M105" s="231"/>
      <c r="N105" s="232"/>
      <c r="O105" s="232"/>
      <c r="P105" s="232"/>
      <c r="Q105" s="232"/>
      <c r="R105" s="232"/>
      <c r="S105" s="232"/>
      <c r="T105" s="233"/>
      <c r="U105" s="13"/>
      <c r="V105" s="13"/>
      <c r="W105" s="13"/>
      <c r="X105" s="13"/>
      <c r="Y105" s="13"/>
      <c r="Z105" s="13"/>
      <c r="AA105" s="13"/>
      <c r="AB105" s="13"/>
      <c r="AC105" s="13"/>
      <c r="AD105" s="13"/>
      <c r="AE105" s="13"/>
      <c r="AT105" s="234" t="s">
        <v>131</v>
      </c>
      <c r="AU105" s="234" t="s">
        <v>80</v>
      </c>
      <c r="AV105" s="13" t="s">
        <v>80</v>
      </c>
      <c r="AW105" s="13" t="s">
        <v>31</v>
      </c>
      <c r="AX105" s="13" t="s">
        <v>70</v>
      </c>
      <c r="AY105" s="234" t="s">
        <v>120</v>
      </c>
    </row>
    <row r="106" s="13" customFormat="1">
      <c r="A106" s="13"/>
      <c r="B106" s="224"/>
      <c r="C106" s="225"/>
      <c r="D106" s="219" t="s">
        <v>131</v>
      </c>
      <c r="E106" s="226" t="s">
        <v>19</v>
      </c>
      <c r="F106" s="227" t="s">
        <v>151</v>
      </c>
      <c r="G106" s="225"/>
      <c r="H106" s="228">
        <v>1048</v>
      </c>
      <c r="I106" s="229"/>
      <c r="J106" s="225"/>
      <c r="K106" s="225"/>
      <c r="L106" s="230"/>
      <c r="M106" s="231"/>
      <c r="N106" s="232"/>
      <c r="O106" s="232"/>
      <c r="P106" s="232"/>
      <c r="Q106" s="232"/>
      <c r="R106" s="232"/>
      <c r="S106" s="232"/>
      <c r="T106" s="233"/>
      <c r="U106" s="13"/>
      <c r="V106" s="13"/>
      <c r="W106" s="13"/>
      <c r="X106" s="13"/>
      <c r="Y106" s="13"/>
      <c r="Z106" s="13"/>
      <c r="AA106" s="13"/>
      <c r="AB106" s="13"/>
      <c r="AC106" s="13"/>
      <c r="AD106" s="13"/>
      <c r="AE106" s="13"/>
      <c r="AT106" s="234" t="s">
        <v>131</v>
      </c>
      <c r="AU106" s="234" t="s">
        <v>80</v>
      </c>
      <c r="AV106" s="13" t="s">
        <v>80</v>
      </c>
      <c r="AW106" s="13" t="s">
        <v>31</v>
      </c>
      <c r="AX106" s="13" t="s">
        <v>70</v>
      </c>
      <c r="AY106" s="234" t="s">
        <v>120</v>
      </c>
    </row>
    <row r="107" s="14" customFormat="1">
      <c r="A107" s="14"/>
      <c r="B107" s="235"/>
      <c r="C107" s="236"/>
      <c r="D107" s="219" t="s">
        <v>131</v>
      </c>
      <c r="E107" s="237" t="s">
        <v>19</v>
      </c>
      <c r="F107" s="238" t="s">
        <v>135</v>
      </c>
      <c r="G107" s="236"/>
      <c r="H107" s="239">
        <v>2580</v>
      </c>
      <c r="I107" s="240"/>
      <c r="J107" s="236"/>
      <c r="K107" s="236"/>
      <c r="L107" s="241"/>
      <c r="M107" s="242"/>
      <c r="N107" s="243"/>
      <c r="O107" s="243"/>
      <c r="P107" s="243"/>
      <c r="Q107" s="243"/>
      <c r="R107" s="243"/>
      <c r="S107" s="243"/>
      <c r="T107" s="244"/>
      <c r="U107" s="14"/>
      <c r="V107" s="14"/>
      <c r="W107" s="14"/>
      <c r="X107" s="14"/>
      <c r="Y107" s="14"/>
      <c r="Z107" s="14"/>
      <c r="AA107" s="14"/>
      <c r="AB107" s="14"/>
      <c r="AC107" s="14"/>
      <c r="AD107" s="14"/>
      <c r="AE107" s="14"/>
      <c r="AT107" s="245" t="s">
        <v>131</v>
      </c>
      <c r="AU107" s="245" t="s">
        <v>80</v>
      </c>
      <c r="AV107" s="14" t="s">
        <v>127</v>
      </c>
      <c r="AW107" s="14" t="s">
        <v>31</v>
      </c>
      <c r="AX107" s="14" t="s">
        <v>78</v>
      </c>
      <c r="AY107" s="245" t="s">
        <v>120</v>
      </c>
    </row>
    <row r="108" s="2" customFormat="1" ht="14.4" customHeight="1">
      <c r="A108" s="38"/>
      <c r="B108" s="39"/>
      <c r="C108" s="205" t="s">
        <v>121</v>
      </c>
      <c r="D108" s="205" t="s">
        <v>123</v>
      </c>
      <c r="E108" s="206" t="s">
        <v>158</v>
      </c>
      <c r="F108" s="207" t="s">
        <v>159</v>
      </c>
      <c r="G108" s="208" t="s">
        <v>160</v>
      </c>
      <c r="H108" s="209">
        <v>1.516</v>
      </c>
      <c r="I108" s="210"/>
      <c r="J108" s="211">
        <f>ROUND(I108*H108,2)</f>
        <v>0</v>
      </c>
      <c r="K108" s="212"/>
      <c r="L108" s="44"/>
      <c r="M108" s="213" t="s">
        <v>19</v>
      </c>
      <c r="N108" s="214" t="s">
        <v>41</v>
      </c>
      <c r="O108" s="84"/>
      <c r="P108" s="215">
        <f>O108*H108</f>
        <v>0</v>
      </c>
      <c r="Q108" s="215">
        <v>0</v>
      </c>
      <c r="R108" s="215">
        <f>Q108*H108</f>
        <v>0</v>
      </c>
      <c r="S108" s="215">
        <v>0</v>
      </c>
      <c r="T108" s="216">
        <f>S108*H108</f>
        <v>0</v>
      </c>
      <c r="U108" s="38"/>
      <c r="V108" s="38"/>
      <c r="W108" s="38"/>
      <c r="X108" s="38"/>
      <c r="Y108" s="38"/>
      <c r="Z108" s="38"/>
      <c r="AA108" s="38"/>
      <c r="AB108" s="38"/>
      <c r="AC108" s="38"/>
      <c r="AD108" s="38"/>
      <c r="AE108" s="38"/>
      <c r="AR108" s="217" t="s">
        <v>127</v>
      </c>
      <c r="AT108" s="217" t="s">
        <v>123</v>
      </c>
      <c r="AU108" s="217" t="s">
        <v>80</v>
      </c>
      <c r="AY108" s="17" t="s">
        <v>120</v>
      </c>
      <c r="BE108" s="218">
        <f>IF(N108="základní",J108,0)</f>
        <v>0</v>
      </c>
      <c r="BF108" s="218">
        <f>IF(N108="snížená",J108,0)</f>
        <v>0</v>
      </c>
      <c r="BG108" s="218">
        <f>IF(N108="zákl. přenesená",J108,0)</f>
        <v>0</v>
      </c>
      <c r="BH108" s="218">
        <f>IF(N108="sníž. přenesená",J108,0)</f>
        <v>0</v>
      </c>
      <c r="BI108" s="218">
        <f>IF(N108="nulová",J108,0)</f>
        <v>0</v>
      </c>
      <c r="BJ108" s="17" t="s">
        <v>78</v>
      </c>
      <c r="BK108" s="218">
        <f>ROUND(I108*H108,2)</f>
        <v>0</v>
      </c>
      <c r="BL108" s="17" t="s">
        <v>127</v>
      </c>
      <c r="BM108" s="217" t="s">
        <v>161</v>
      </c>
    </row>
    <row r="109" s="2" customFormat="1">
      <c r="A109" s="38"/>
      <c r="B109" s="39"/>
      <c r="C109" s="40"/>
      <c r="D109" s="219" t="s">
        <v>129</v>
      </c>
      <c r="E109" s="40"/>
      <c r="F109" s="220" t="s">
        <v>162</v>
      </c>
      <c r="G109" s="40"/>
      <c r="H109" s="40"/>
      <c r="I109" s="221"/>
      <c r="J109" s="40"/>
      <c r="K109" s="40"/>
      <c r="L109" s="44"/>
      <c r="M109" s="222"/>
      <c r="N109" s="223"/>
      <c r="O109" s="84"/>
      <c r="P109" s="84"/>
      <c r="Q109" s="84"/>
      <c r="R109" s="84"/>
      <c r="S109" s="84"/>
      <c r="T109" s="85"/>
      <c r="U109" s="38"/>
      <c r="V109" s="38"/>
      <c r="W109" s="38"/>
      <c r="X109" s="38"/>
      <c r="Y109" s="38"/>
      <c r="Z109" s="38"/>
      <c r="AA109" s="38"/>
      <c r="AB109" s="38"/>
      <c r="AC109" s="38"/>
      <c r="AD109" s="38"/>
      <c r="AE109" s="38"/>
      <c r="AT109" s="17" t="s">
        <v>129</v>
      </c>
      <c r="AU109" s="17" t="s">
        <v>80</v>
      </c>
    </row>
    <row r="110" s="13" customFormat="1">
      <c r="A110" s="13"/>
      <c r="B110" s="224"/>
      <c r="C110" s="225"/>
      <c r="D110" s="219" t="s">
        <v>131</v>
      </c>
      <c r="E110" s="226" t="s">
        <v>19</v>
      </c>
      <c r="F110" s="227" t="s">
        <v>163</v>
      </c>
      <c r="G110" s="225"/>
      <c r="H110" s="228">
        <v>0.63900000000000001</v>
      </c>
      <c r="I110" s="229"/>
      <c r="J110" s="225"/>
      <c r="K110" s="225"/>
      <c r="L110" s="230"/>
      <c r="M110" s="231"/>
      <c r="N110" s="232"/>
      <c r="O110" s="232"/>
      <c r="P110" s="232"/>
      <c r="Q110" s="232"/>
      <c r="R110" s="232"/>
      <c r="S110" s="232"/>
      <c r="T110" s="233"/>
      <c r="U110" s="13"/>
      <c r="V110" s="13"/>
      <c r="W110" s="13"/>
      <c r="X110" s="13"/>
      <c r="Y110" s="13"/>
      <c r="Z110" s="13"/>
      <c r="AA110" s="13"/>
      <c r="AB110" s="13"/>
      <c r="AC110" s="13"/>
      <c r="AD110" s="13"/>
      <c r="AE110" s="13"/>
      <c r="AT110" s="234" t="s">
        <v>131</v>
      </c>
      <c r="AU110" s="234" t="s">
        <v>80</v>
      </c>
      <c r="AV110" s="13" t="s">
        <v>80</v>
      </c>
      <c r="AW110" s="13" t="s">
        <v>31</v>
      </c>
      <c r="AX110" s="13" t="s">
        <v>70</v>
      </c>
      <c r="AY110" s="234" t="s">
        <v>120</v>
      </c>
    </row>
    <row r="111" s="13" customFormat="1">
      <c r="A111" s="13"/>
      <c r="B111" s="224"/>
      <c r="C111" s="225"/>
      <c r="D111" s="219" t="s">
        <v>131</v>
      </c>
      <c r="E111" s="226" t="s">
        <v>19</v>
      </c>
      <c r="F111" s="227" t="s">
        <v>164</v>
      </c>
      <c r="G111" s="225"/>
      <c r="H111" s="228">
        <v>0.26100000000000001</v>
      </c>
      <c r="I111" s="229"/>
      <c r="J111" s="225"/>
      <c r="K111" s="225"/>
      <c r="L111" s="230"/>
      <c r="M111" s="231"/>
      <c r="N111" s="232"/>
      <c r="O111" s="232"/>
      <c r="P111" s="232"/>
      <c r="Q111" s="232"/>
      <c r="R111" s="232"/>
      <c r="S111" s="232"/>
      <c r="T111" s="233"/>
      <c r="U111" s="13"/>
      <c r="V111" s="13"/>
      <c r="W111" s="13"/>
      <c r="X111" s="13"/>
      <c r="Y111" s="13"/>
      <c r="Z111" s="13"/>
      <c r="AA111" s="13"/>
      <c r="AB111" s="13"/>
      <c r="AC111" s="13"/>
      <c r="AD111" s="13"/>
      <c r="AE111" s="13"/>
      <c r="AT111" s="234" t="s">
        <v>131</v>
      </c>
      <c r="AU111" s="234" t="s">
        <v>80</v>
      </c>
      <c r="AV111" s="13" t="s">
        <v>80</v>
      </c>
      <c r="AW111" s="13" t="s">
        <v>31</v>
      </c>
      <c r="AX111" s="13" t="s">
        <v>70</v>
      </c>
      <c r="AY111" s="234" t="s">
        <v>120</v>
      </c>
    </row>
    <row r="112" s="13" customFormat="1">
      <c r="A112" s="13"/>
      <c r="B112" s="224"/>
      <c r="C112" s="225"/>
      <c r="D112" s="219" t="s">
        <v>131</v>
      </c>
      <c r="E112" s="226" t="s">
        <v>19</v>
      </c>
      <c r="F112" s="227" t="s">
        <v>165</v>
      </c>
      <c r="G112" s="225"/>
      <c r="H112" s="228">
        <v>0.61599999999999999</v>
      </c>
      <c r="I112" s="229"/>
      <c r="J112" s="225"/>
      <c r="K112" s="225"/>
      <c r="L112" s="230"/>
      <c r="M112" s="231"/>
      <c r="N112" s="232"/>
      <c r="O112" s="232"/>
      <c r="P112" s="232"/>
      <c r="Q112" s="232"/>
      <c r="R112" s="232"/>
      <c r="S112" s="232"/>
      <c r="T112" s="233"/>
      <c r="U112" s="13"/>
      <c r="V112" s="13"/>
      <c r="W112" s="13"/>
      <c r="X112" s="13"/>
      <c r="Y112" s="13"/>
      <c r="Z112" s="13"/>
      <c r="AA112" s="13"/>
      <c r="AB112" s="13"/>
      <c r="AC112" s="13"/>
      <c r="AD112" s="13"/>
      <c r="AE112" s="13"/>
      <c r="AT112" s="234" t="s">
        <v>131</v>
      </c>
      <c r="AU112" s="234" t="s">
        <v>80</v>
      </c>
      <c r="AV112" s="13" t="s">
        <v>80</v>
      </c>
      <c r="AW112" s="13" t="s">
        <v>31</v>
      </c>
      <c r="AX112" s="13" t="s">
        <v>70</v>
      </c>
      <c r="AY112" s="234" t="s">
        <v>120</v>
      </c>
    </row>
    <row r="113" s="14" customFormat="1">
      <c r="A113" s="14"/>
      <c r="B113" s="235"/>
      <c r="C113" s="236"/>
      <c r="D113" s="219" t="s">
        <v>131</v>
      </c>
      <c r="E113" s="237" t="s">
        <v>19</v>
      </c>
      <c r="F113" s="238" t="s">
        <v>135</v>
      </c>
      <c r="G113" s="236"/>
      <c r="H113" s="239">
        <v>1.516</v>
      </c>
      <c r="I113" s="240"/>
      <c r="J113" s="236"/>
      <c r="K113" s="236"/>
      <c r="L113" s="241"/>
      <c r="M113" s="242"/>
      <c r="N113" s="243"/>
      <c r="O113" s="243"/>
      <c r="P113" s="243"/>
      <c r="Q113" s="243"/>
      <c r="R113" s="243"/>
      <c r="S113" s="243"/>
      <c r="T113" s="244"/>
      <c r="U113" s="14"/>
      <c r="V113" s="14"/>
      <c r="W113" s="14"/>
      <c r="X113" s="14"/>
      <c r="Y113" s="14"/>
      <c r="Z113" s="14"/>
      <c r="AA113" s="14"/>
      <c r="AB113" s="14"/>
      <c r="AC113" s="14"/>
      <c r="AD113" s="14"/>
      <c r="AE113" s="14"/>
      <c r="AT113" s="245" t="s">
        <v>131</v>
      </c>
      <c r="AU113" s="245" t="s">
        <v>80</v>
      </c>
      <c r="AV113" s="14" t="s">
        <v>127</v>
      </c>
      <c r="AW113" s="14" t="s">
        <v>31</v>
      </c>
      <c r="AX113" s="14" t="s">
        <v>78</v>
      </c>
      <c r="AY113" s="245" t="s">
        <v>120</v>
      </c>
    </row>
    <row r="114" s="2" customFormat="1" ht="14.4" customHeight="1">
      <c r="A114" s="38"/>
      <c r="B114" s="39"/>
      <c r="C114" s="205" t="s">
        <v>166</v>
      </c>
      <c r="D114" s="205" t="s">
        <v>123</v>
      </c>
      <c r="E114" s="206" t="s">
        <v>167</v>
      </c>
      <c r="F114" s="207" t="s">
        <v>168</v>
      </c>
      <c r="G114" s="208" t="s">
        <v>126</v>
      </c>
      <c r="H114" s="209">
        <v>24</v>
      </c>
      <c r="I114" s="210"/>
      <c r="J114" s="211">
        <f>ROUND(I114*H114,2)</f>
        <v>0</v>
      </c>
      <c r="K114" s="212"/>
      <c r="L114" s="44"/>
      <c r="M114" s="213" t="s">
        <v>19</v>
      </c>
      <c r="N114" s="214" t="s">
        <v>41</v>
      </c>
      <c r="O114" s="84"/>
      <c r="P114" s="215">
        <f>O114*H114</f>
        <v>0</v>
      </c>
      <c r="Q114" s="215">
        <v>0</v>
      </c>
      <c r="R114" s="215">
        <f>Q114*H114</f>
        <v>0</v>
      </c>
      <c r="S114" s="215">
        <v>0</v>
      </c>
      <c r="T114" s="216">
        <f>S114*H114</f>
        <v>0</v>
      </c>
      <c r="U114" s="38"/>
      <c r="V114" s="38"/>
      <c r="W114" s="38"/>
      <c r="X114" s="38"/>
      <c r="Y114" s="38"/>
      <c r="Z114" s="38"/>
      <c r="AA114" s="38"/>
      <c r="AB114" s="38"/>
      <c r="AC114" s="38"/>
      <c r="AD114" s="38"/>
      <c r="AE114" s="38"/>
      <c r="AR114" s="217" t="s">
        <v>127</v>
      </c>
      <c r="AT114" s="217" t="s">
        <v>123</v>
      </c>
      <c r="AU114" s="217" t="s">
        <v>80</v>
      </c>
      <c r="AY114" s="17" t="s">
        <v>120</v>
      </c>
      <c r="BE114" s="218">
        <f>IF(N114="základní",J114,0)</f>
        <v>0</v>
      </c>
      <c r="BF114" s="218">
        <f>IF(N114="snížená",J114,0)</f>
        <v>0</v>
      </c>
      <c r="BG114" s="218">
        <f>IF(N114="zákl. přenesená",J114,0)</f>
        <v>0</v>
      </c>
      <c r="BH114" s="218">
        <f>IF(N114="sníž. přenesená",J114,0)</f>
        <v>0</v>
      </c>
      <c r="BI114" s="218">
        <f>IF(N114="nulová",J114,0)</f>
        <v>0</v>
      </c>
      <c r="BJ114" s="17" t="s">
        <v>78</v>
      </c>
      <c r="BK114" s="218">
        <f>ROUND(I114*H114,2)</f>
        <v>0</v>
      </c>
      <c r="BL114" s="17" t="s">
        <v>127</v>
      </c>
      <c r="BM114" s="217" t="s">
        <v>169</v>
      </c>
    </row>
    <row r="115" s="2" customFormat="1">
      <c r="A115" s="38"/>
      <c r="B115" s="39"/>
      <c r="C115" s="40"/>
      <c r="D115" s="219" t="s">
        <v>129</v>
      </c>
      <c r="E115" s="40"/>
      <c r="F115" s="220" t="s">
        <v>170</v>
      </c>
      <c r="G115" s="40"/>
      <c r="H115" s="40"/>
      <c r="I115" s="221"/>
      <c r="J115" s="40"/>
      <c r="K115" s="40"/>
      <c r="L115" s="44"/>
      <c r="M115" s="222"/>
      <c r="N115" s="223"/>
      <c r="O115" s="84"/>
      <c r="P115" s="84"/>
      <c r="Q115" s="84"/>
      <c r="R115" s="84"/>
      <c r="S115" s="84"/>
      <c r="T115" s="85"/>
      <c r="U115" s="38"/>
      <c r="V115" s="38"/>
      <c r="W115" s="38"/>
      <c r="X115" s="38"/>
      <c r="Y115" s="38"/>
      <c r="Z115" s="38"/>
      <c r="AA115" s="38"/>
      <c r="AB115" s="38"/>
      <c r="AC115" s="38"/>
      <c r="AD115" s="38"/>
      <c r="AE115" s="38"/>
      <c r="AT115" s="17" t="s">
        <v>129</v>
      </c>
      <c r="AU115" s="17" t="s">
        <v>80</v>
      </c>
    </row>
    <row r="116" s="13" customFormat="1">
      <c r="A116" s="13"/>
      <c r="B116" s="224"/>
      <c r="C116" s="225"/>
      <c r="D116" s="219" t="s">
        <v>131</v>
      </c>
      <c r="E116" s="226" t="s">
        <v>19</v>
      </c>
      <c r="F116" s="227" t="s">
        <v>171</v>
      </c>
      <c r="G116" s="225"/>
      <c r="H116" s="228">
        <v>7</v>
      </c>
      <c r="I116" s="229"/>
      <c r="J116" s="225"/>
      <c r="K116" s="225"/>
      <c r="L116" s="230"/>
      <c r="M116" s="231"/>
      <c r="N116" s="232"/>
      <c r="O116" s="232"/>
      <c r="P116" s="232"/>
      <c r="Q116" s="232"/>
      <c r="R116" s="232"/>
      <c r="S116" s="232"/>
      <c r="T116" s="233"/>
      <c r="U116" s="13"/>
      <c r="V116" s="13"/>
      <c r="W116" s="13"/>
      <c r="X116" s="13"/>
      <c r="Y116" s="13"/>
      <c r="Z116" s="13"/>
      <c r="AA116" s="13"/>
      <c r="AB116" s="13"/>
      <c r="AC116" s="13"/>
      <c r="AD116" s="13"/>
      <c r="AE116" s="13"/>
      <c r="AT116" s="234" t="s">
        <v>131</v>
      </c>
      <c r="AU116" s="234" t="s">
        <v>80</v>
      </c>
      <c r="AV116" s="13" t="s">
        <v>80</v>
      </c>
      <c r="AW116" s="13" t="s">
        <v>31</v>
      </c>
      <c r="AX116" s="13" t="s">
        <v>70</v>
      </c>
      <c r="AY116" s="234" t="s">
        <v>120</v>
      </c>
    </row>
    <row r="117" s="13" customFormat="1">
      <c r="A117" s="13"/>
      <c r="B117" s="224"/>
      <c r="C117" s="225"/>
      <c r="D117" s="219" t="s">
        <v>131</v>
      </c>
      <c r="E117" s="226" t="s">
        <v>19</v>
      </c>
      <c r="F117" s="227" t="s">
        <v>172</v>
      </c>
      <c r="G117" s="225"/>
      <c r="H117" s="228">
        <v>10</v>
      </c>
      <c r="I117" s="229"/>
      <c r="J117" s="225"/>
      <c r="K117" s="225"/>
      <c r="L117" s="230"/>
      <c r="M117" s="231"/>
      <c r="N117" s="232"/>
      <c r="O117" s="232"/>
      <c r="P117" s="232"/>
      <c r="Q117" s="232"/>
      <c r="R117" s="232"/>
      <c r="S117" s="232"/>
      <c r="T117" s="233"/>
      <c r="U117" s="13"/>
      <c r="V117" s="13"/>
      <c r="W117" s="13"/>
      <c r="X117" s="13"/>
      <c r="Y117" s="13"/>
      <c r="Z117" s="13"/>
      <c r="AA117" s="13"/>
      <c r="AB117" s="13"/>
      <c r="AC117" s="13"/>
      <c r="AD117" s="13"/>
      <c r="AE117" s="13"/>
      <c r="AT117" s="234" t="s">
        <v>131</v>
      </c>
      <c r="AU117" s="234" t="s">
        <v>80</v>
      </c>
      <c r="AV117" s="13" t="s">
        <v>80</v>
      </c>
      <c r="AW117" s="13" t="s">
        <v>31</v>
      </c>
      <c r="AX117" s="13" t="s">
        <v>70</v>
      </c>
      <c r="AY117" s="234" t="s">
        <v>120</v>
      </c>
    </row>
    <row r="118" s="13" customFormat="1">
      <c r="A118" s="13"/>
      <c r="B118" s="224"/>
      <c r="C118" s="225"/>
      <c r="D118" s="219" t="s">
        <v>131</v>
      </c>
      <c r="E118" s="226" t="s">
        <v>19</v>
      </c>
      <c r="F118" s="227" t="s">
        <v>173</v>
      </c>
      <c r="G118" s="225"/>
      <c r="H118" s="228">
        <v>7</v>
      </c>
      <c r="I118" s="229"/>
      <c r="J118" s="225"/>
      <c r="K118" s="225"/>
      <c r="L118" s="230"/>
      <c r="M118" s="231"/>
      <c r="N118" s="232"/>
      <c r="O118" s="232"/>
      <c r="P118" s="232"/>
      <c r="Q118" s="232"/>
      <c r="R118" s="232"/>
      <c r="S118" s="232"/>
      <c r="T118" s="233"/>
      <c r="U118" s="13"/>
      <c r="V118" s="13"/>
      <c r="W118" s="13"/>
      <c r="X118" s="13"/>
      <c r="Y118" s="13"/>
      <c r="Z118" s="13"/>
      <c r="AA118" s="13"/>
      <c r="AB118" s="13"/>
      <c r="AC118" s="13"/>
      <c r="AD118" s="13"/>
      <c r="AE118" s="13"/>
      <c r="AT118" s="234" t="s">
        <v>131</v>
      </c>
      <c r="AU118" s="234" t="s">
        <v>80</v>
      </c>
      <c r="AV118" s="13" t="s">
        <v>80</v>
      </c>
      <c r="AW118" s="13" t="s">
        <v>31</v>
      </c>
      <c r="AX118" s="13" t="s">
        <v>70</v>
      </c>
      <c r="AY118" s="234" t="s">
        <v>120</v>
      </c>
    </row>
    <row r="119" s="14" customFormat="1">
      <c r="A119" s="14"/>
      <c r="B119" s="235"/>
      <c r="C119" s="236"/>
      <c r="D119" s="219" t="s">
        <v>131</v>
      </c>
      <c r="E119" s="237" t="s">
        <v>19</v>
      </c>
      <c r="F119" s="238" t="s">
        <v>135</v>
      </c>
      <c r="G119" s="236"/>
      <c r="H119" s="239">
        <v>24</v>
      </c>
      <c r="I119" s="240"/>
      <c r="J119" s="236"/>
      <c r="K119" s="236"/>
      <c r="L119" s="241"/>
      <c r="M119" s="242"/>
      <c r="N119" s="243"/>
      <c r="O119" s="243"/>
      <c r="P119" s="243"/>
      <c r="Q119" s="243"/>
      <c r="R119" s="243"/>
      <c r="S119" s="243"/>
      <c r="T119" s="244"/>
      <c r="U119" s="14"/>
      <c r="V119" s="14"/>
      <c r="W119" s="14"/>
      <c r="X119" s="14"/>
      <c r="Y119" s="14"/>
      <c r="Z119" s="14"/>
      <c r="AA119" s="14"/>
      <c r="AB119" s="14"/>
      <c r="AC119" s="14"/>
      <c r="AD119" s="14"/>
      <c r="AE119" s="14"/>
      <c r="AT119" s="245" t="s">
        <v>131</v>
      </c>
      <c r="AU119" s="245" t="s">
        <v>80</v>
      </c>
      <c r="AV119" s="14" t="s">
        <v>127</v>
      </c>
      <c r="AW119" s="14" t="s">
        <v>31</v>
      </c>
      <c r="AX119" s="14" t="s">
        <v>78</v>
      </c>
      <c r="AY119" s="245" t="s">
        <v>120</v>
      </c>
    </row>
    <row r="120" s="2" customFormat="1" ht="14.4" customHeight="1">
      <c r="A120" s="38"/>
      <c r="B120" s="39"/>
      <c r="C120" s="246" t="s">
        <v>174</v>
      </c>
      <c r="D120" s="246" t="s">
        <v>152</v>
      </c>
      <c r="E120" s="247" t="s">
        <v>175</v>
      </c>
      <c r="F120" s="248" t="s">
        <v>176</v>
      </c>
      <c r="G120" s="249" t="s">
        <v>126</v>
      </c>
      <c r="H120" s="250">
        <v>24</v>
      </c>
      <c r="I120" s="251"/>
      <c r="J120" s="252">
        <f>ROUND(I120*H120,2)</f>
        <v>0</v>
      </c>
      <c r="K120" s="253"/>
      <c r="L120" s="254"/>
      <c r="M120" s="255" t="s">
        <v>19</v>
      </c>
      <c r="N120" s="256" t="s">
        <v>41</v>
      </c>
      <c r="O120" s="84"/>
      <c r="P120" s="215">
        <f>O120*H120</f>
        <v>0</v>
      </c>
      <c r="Q120" s="215">
        <v>0.28048000000000001</v>
      </c>
      <c r="R120" s="215">
        <f>Q120*H120</f>
        <v>6.7315199999999997</v>
      </c>
      <c r="S120" s="215">
        <v>0</v>
      </c>
      <c r="T120" s="216">
        <f>S120*H120</f>
        <v>0</v>
      </c>
      <c r="U120" s="38"/>
      <c r="V120" s="38"/>
      <c r="W120" s="38"/>
      <c r="X120" s="38"/>
      <c r="Y120" s="38"/>
      <c r="Z120" s="38"/>
      <c r="AA120" s="38"/>
      <c r="AB120" s="38"/>
      <c r="AC120" s="38"/>
      <c r="AD120" s="38"/>
      <c r="AE120" s="38"/>
      <c r="AR120" s="217" t="s">
        <v>155</v>
      </c>
      <c r="AT120" s="217" t="s">
        <v>152</v>
      </c>
      <c r="AU120" s="217" t="s">
        <v>80</v>
      </c>
      <c r="AY120" s="17" t="s">
        <v>120</v>
      </c>
      <c r="BE120" s="218">
        <f>IF(N120="základní",J120,0)</f>
        <v>0</v>
      </c>
      <c r="BF120" s="218">
        <f>IF(N120="snížená",J120,0)</f>
        <v>0</v>
      </c>
      <c r="BG120" s="218">
        <f>IF(N120="zákl. přenesená",J120,0)</f>
        <v>0</v>
      </c>
      <c r="BH120" s="218">
        <f>IF(N120="sníž. přenesená",J120,0)</f>
        <v>0</v>
      </c>
      <c r="BI120" s="218">
        <f>IF(N120="nulová",J120,0)</f>
        <v>0</v>
      </c>
      <c r="BJ120" s="17" t="s">
        <v>78</v>
      </c>
      <c r="BK120" s="218">
        <f>ROUND(I120*H120,2)</f>
        <v>0</v>
      </c>
      <c r="BL120" s="17" t="s">
        <v>127</v>
      </c>
      <c r="BM120" s="217" t="s">
        <v>177</v>
      </c>
    </row>
    <row r="121" s="2" customFormat="1">
      <c r="A121" s="38"/>
      <c r="B121" s="39"/>
      <c r="C121" s="40"/>
      <c r="D121" s="219" t="s">
        <v>129</v>
      </c>
      <c r="E121" s="40"/>
      <c r="F121" s="220" t="s">
        <v>176</v>
      </c>
      <c r="G121" s="40"/>
      <c r="H121" s="40"/>
      <c r="I121" s="221"/>
      <c r="J121" s="40"/>
      <c r="K121" s="40"/>
      <c r="L121" s="44"/>
      <c r="M121" s="222"/>
      <c r="N121" s="223"/>
      <c r="O121" s="84"/>
      <c r="P121" s="84"/>
      <c r="Q121" s="84"/>
      <c r="R121" s="84"/>
      <c r="S121" s="84"/>
      <c r="T121" s="85"/>
      <c r="U121" s="38"/>
      <c r="V121" s="38"/>
      <c r="W121" s="38"/>
      <c r="X121" s="38"/>
      <c r="Y121" s="38"/>
      <c r="Z121" s="38"/>
      <c r="AA121" s="38"/>
      <c r="AB121" s="38"/>
      <c r="AC121" s="38"/>
      <c r="AD121" s="38"/>
      <c r="AE121" s="38"/>
      <c r="AT121" s="17" t="s">
        <v>129</v>
      </c>
      <c r="AU121" s="17" t="s">
        <v>80</v>
      </c>
    </row>
    <row r="122" s="13" customFormat="1">
      <c r="A122" s="13"/>
      <c r="B122" s="224"/>
      <c r="C122" s="225"/>
      <c r="D122" s="219" t="s">
        <v>131</v>
      </c>
      <c r="E122" s="226" t="s">
        <v>19</v>
      </c>
      <c r="F122" s="227" t="s">
        <v>171</v>
      </c>
      <c r="G122" s="225"/>
      <c r="H122" s="228">
        <v>7</v>
      </c>
      <c r="I122" s="229"/>
      <c r="J122" s="225"/>
      <c r="K122" s="225"/>
      <c r="L122" s="230"/>
      <c r="M122" s="231"/>
      <c r="N122" s="232"/>
      <c r="O122" s="232"/>
      <c r="P122" s="232"/>
      <c r="Q122" s="232"/>
      <c r="R122" s="232"/>
      <c r="S122" s="232"/>
      <c r="T122" s="233"/>
      <c r="U122" s="13"/>
      <c r="V122" s="13"/>
      <c r="W122" s="13"/>
      <c r="X122" s="13"/>
      <c r="Y122" s="13"/>
      <c r="Z122" s="13"/>
      <c r="AA122" s="13"/>
      <c r="AB122" s="13"/>
      <c r="AC122" s="13"/>
      <c r="AD122" s="13"/>
      <c r="AE122" s="13"/>
      <c r="AT122" s="234" t="s">
        <v>131</v>
      </c>
      <c r="AU122" s="234" t="s">
        <v>80</v>
      </c>
      <c r="AV122" s="13" t="s">
        <v>80</v>
      </c>
      <c r="AW122" s="13" t="s">
        <v>31</v>
      </c>
      <c r="AX122" s="13" t="s">
        <v>70</v>
      </c>
      <c r="AY122" s="234" t="s">
        <v>120</v>
      </c>
    </row>
    <row r="123" s="13" customFormat="1">
      <c r="A123" s="13"/>
      <c r="B123" s="224"/>
      <c r="C123" s="225"/>
      <c r="D123" s="219" t="s">
        <v>131</v>
      </c>
      <c r="E123" s="226" t="s">
        <v>19</v>
      </c>
      <c r="F123" s="227" t="s">
        <v>172</v>
      </c>
      <c r="G123" s="225"/>
      <c r="H123" s="228">
        <v>10</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131</v>
      </c>
      <c r="AU123" s="234" t="s">
        <v>80</v>
      </c>
      <c r="AV123" s="13" t="s">
        <v>80</v>
      </c>
      <c r="AW123" s="13" t="s">
        <v>31</v>
      </c>
      <c r="AX123" s="13" t="s">
        <v>70</v>
      </c>
      <c r="AY123" s="234" t="s">
        <v>120</v>
      </c>
    </row>
    <row r="124" s="13" customFormat="1">
      <c r="A124" s="13"/>
      <c r="B124" s="224"/>
      <c r="C124" s="225"/>
      <c r="D124" s="219" t="s">
        <v>131</v>
      </c>
      <c r="E124" s="226" t="s">
        <v>19</v>
      </c>
      <c r="F124" s="227" t="s">
        <v>173</v>
      </c>
      <c r="G124" s="225"/>
      <c r="H124" s="228">
        <v>7</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131</v>
      </c>
      <c r="AU124" s="234" t="s">
        <v>80</v>
      </c>
      <c r="AV124" s="13" t="s">
        <v>80</v>
      </c>
      <c r="AW124" s="13" t="s">
        <v>31</v>
      </c>
      <c r="AX124" s="13" t="s">
        <v>70</v>
      </c>
      <c r="AY124" s="234" t="s">
        <v>120</v>
      </c>
    </row>
    <row r="125" s="14" customFormat="1">
      <c r="A125" s="14"/>
      <c r="B125" s="235"/>
      <c r="C125" s="236"/>
      <c r="D125" s="219" t="s">
        <v>131</v>
      </c>
      <c r="E125" s="237" t="s">
        <v>19</v>
      </c>
      <c r="F125" s="238" t="s">
        <v>135</v>
      </c>
      <c r="G125" s="236"/>
      <c r="H125" s="239">
        <v>24</v>
      </c>
      <c r="I125" s="240"/>
      <c r="J125" s="236"/>
      <c r="K125" s="236"/>
      <c r="L125" s="241"/>
      <c r="M125" s="242"/>
      <c r="N125" s="243"/>
      <c r="O125" s="243"/>
      <c r="P125" s="243"/>
      <c r="Q125" s="243"/>
      <c r="R125" s="243"/>
      <c r="S125" s="243"/>
      <c r="T125" s="244"/>
      <c r="U125" s="14"/>
      <c r="V125" s="14"/>
      <c r="W125" s="14"/>
      <c r="X125" s="14"/>
      <c r="Y125" s="14"/>
      <c r="Z125" s="14"/>
      <c r="AA125" s="14"/>
      <c r="AB125" s="14"/>
      <c r="AC125" s="14"/>
      <c r="AD125" s="14"/>
      <c r="AE125" s="14"/>
      <c r="AT125" s="245" t="s">
        <v>131</v>
      </c>
      <c r="AU125" s="245" t="s">
        <v>80</v>
      </c>
      <c r="AV125" s="14" t="s">
        <v>127</v>
      </c>
      <c r="AW125" s="14" t="s">
        <v>31</v>
      </c>
      <c r="AX125" s="14" t="s">
        <v>78</v>
      </c>
      <c r="AY125" s="245" t="s">
        <v>120</v>
      </c>
    </row>
    <row r="126" s="2" customFormat="1" ht="14.4" customHeight="1">
      <c r="A126" s="38"/>
      <c r="B126" s="39"/>
      <c r="C126" s="205" t="s">
        <v>155</v>
      </c>
      <c r="D126" s="205" t="s">
        <v>123</v>
      </c>
      <c r="E126" s="206" t="s">
        <v>178</v>
      </c>
      <c r="F126" s="207" t="s">
        <v>179</v>
      </c>
      <c r="G126" s="208" t="s">
        <v>126</v>
      </c>
      <c r="H126" s="209">
        <v>2790</v>
      </c>
      <c r="I126" s="210"/>
      <c r="J126" s="211">
        <f>ROUND(I126*H126,2)</f>
        <v>0</v>
      </c>
      <c r="K126" s="212"/>
      <c r="L126" s="44"/>
      <c r="M126" s="213" t="s">
        <v>19</v>
      </c>
      <c r="N126" s="214" t="s">
        <v>41</v>
      </c>
      <c r="O126" s="84"/>
      <c r="P126" s="215">
        <f>O126*H126</f>
        <v>0</v>
      </c>
      <c r="Q126" s="215">
        <v>0</v>
      </c>
      <c r="R126" s="215">
        <f>Q126*H126</f>
        <v>0</v>
      </c>
      <c r="S126" s="215">
        <v>0</v>
      </c>
      <c r="T126" s="216">
        <f>S126*H126</f>
        <v>0</v>
      </c>
      <c r="U126" s="38"/>
      <c r="V126" s="38"/>
      <c r="W126" s="38"/>
      <c r="X126" s="38"/>
      <c r="Y126" s="38"/>
      <c r="Z126" s="38"/>
      <c r="AA126" s="38"/>
      <c r="AB126" s="38"/>
      <c r="AC126" s="38"/>
      <c r="AD126" s="38"/>
      <c r="AE126" s="38"/>
      <c r="AR126" s="217" t="s">
        <v>127</v>
      </c>
      <c r="AT126" s="217" t="s">
        <v>123</v>
      </c>
      <c r="AU126" s="217" t="s">
        <v>80</v>
      </c>
      <c r="AY126" s="17" t="s">
        <v>120</v>
      </c>
      <c r="BE126" s="218">
        <f>IF(N126="základní",J126,0)</f>
        <v>0</v>
      </c>
      <c r="BF126" s="218">
        <f>IF(N126="snížená",J126,0)</f>
        <v>0</v>
      </c>
      <c r="BG126" s="218">
        <f>IF(N126="zákl. přenesená",J126,0)</f>
        <v>0</v>
      </c>
      <c r="BH126" s="218">
        <f>IF(N126="sníž. přenesená",J126,0)</f>
        <v>0</v>
      </c>
      <c r="BI126" s="218">
        <f>IF(N126="nulová",J126,0)</f>
        <v>0</v>
      </c>
      <c r="BJ126" s="17" t="s">
        <v>78</v>
      </c>
      <c r="BK126" s="218">
        <f>ROUND(I126*H126,2)</f>
        <v>0</v>
      </c>
      <c r="BL126" s="17" t="s">
        <v>127</v>
      </c>
      <c r="BM126" s="217" t="s">
        <v>180</v>
      </c>
    </row>
    <row r="127" s="2" customFormat="1">
      <c r="A127" s="38"/>
      <c r="B127" s="39"/>
      <c r="C127" s="40"/>
      <c r="D127" s="219" t="s">
        <v>129</v>
      </c>
      <c r="E127" s="40"/>
      <c r="F127" s="220" t="s">
        <v>181</v>
      </c>
      <c r="G127" s="40"/>
      <c r="H127" s="40"/>
      <c r="I127" s="221"/>
      <c r="J127" s="40"/>
      <c r="K127" s="40"/>
      <c r="L127" s="44"/>
      <c r="M127" s="222"/>
      <c r="N127" s="223"/>
      <c r="O127" s="84"/>
      <c r="P127" s="84"/>
      <c r="Q127" s="84"/>
      <c r="R127" s="84"/>
      <c r="S127" s="84"/>
      <c r="T127" s="85"/>
      <c r="U127" s="38"/>
      <c r="V127" s="38"/>
      <c r="W127" s="38"/>
      <c r="X127" s="38"/>
      <c r="Y127" s="38"/>
      <c r="Z127" s="38"/>
      <c r="AA127" s="38"/>
      <c r="AB127" s="38"/>
      <c r="AC127" s="38"/>
      <c r="AD127" s="38"/>
      <c r="AE127" s="38"/>
      <c r="AT127" s="17" t="s">
        <v>129</v>
      </c>
      <c r="AU127" s="17" t="s">
        <v>80</v>
      </c>
    </row>
    <row r="128" s="13" customFormat="1">
      <c r="A128" s="13"/>
      <c r="B128" s="224"/>
      <c r="C128" s="225"/>
      <c r="D128" s="219" t="s">
        <v>131</v>
      </c>
      <c r="E128" s="226" t="s">
        <v>19</v>
      </c>
      <c r="F128" s="227" t="s">
        <v>182</v>
      </c>
      <c r="G128" s="225"/>
      <c r="H128" s="228">
        <v>1176</v>
      </c>
      <c r="I128" s="229"/>
      <c r="J128" s="225"/>
      <c r="K128" s="225"/>
      <c r="L128" s="230"/>
      <c r="M128" s="231"/>
      <c r="N128" s="232"/>
      <c r="O128" s="232"/>
      <c r="P128" s="232"/>
      <c r="Q128" s="232"/>
      <c r="R128" s="232"/>
      <c r="S128" s="232"/>
      <c r="T128" s="233"/>
      <c r="U128" s="13"/>
      <c r="V128" s="13"/>
      <c r="W128" s="13"/>
      <c r="X128" s="13"/>
      <c r="Y128" s="13"/>
      <c r="Z128" s="13"/>
      <c r="AA128" s="13"/>
      <c r="AB128" s="13"/>
      <c r="AC128" s="13"/>
      <c r="AD128" s="13"/>
      <c r="AE128" s="13"/>
      <c r="AT128" s="234" t="s">
        <v>131</v>
      </c>
      <c r="AU128" s="234" t="s">
        <v>80</v>
      </c>
      <c r="AV128" s="13" t="s">
        <v>80</v>
      </c>
      <c r="AW128" s="13" t="s">
        <v>31</v>
      </c>
      <c r="AX128" s="13" t="s">
        <v>70</v>
      </c>
      <c r="AY128" s="234" t="s">
        <v>120</v>
      </c>
    </row>
    <row r="129" s="13" customFormat="1">
      <c r="A129" s="13"/>
      <c r="B129" s="224"/>
      <c r="C129" s="225"/>
      <c r="D129" s="219" t="s">
        <v>131</v>
      </c>
      <c r="E129" s="226" t="s">
        <v>19</v>
      </c>
      <c r="F129" s="227" t="s">
        <v>183</v>
      </c>
      <c r="G129" s="225"/>
      <c r="H129" s="228">
        <v>480</v>
      </c>
      <c r="I129" s="229"/>
      <c r="J129" s="225"/>
      <c r="K129" s="225"/>
      <c r="L129" s="230"/>
      <c r="M129" s="231"/>
      <c r="N129" s="232"/>
      <c r="O129" s="232"/>
      <c r="P129" s="232"/>
      <c r="Q129" s="232"/>
      <c r="R129" s="232"/>
      <c r="S129" s="232"/>
      <c r="T129" s="233"/>
      <c r="U129" s="13"/>
      <c r="V129" s="13"/>
      <c r="W129" s="13"/>
      <c r="X129" s="13"/>
      <c r="Y129" s="13"/>
      <c r="Z129" s="13"/>
      <c r="AA129" s="13"/>
      <c r="AB129" s="13"/>
      <c r="AC129" s="13"/>
      <c r="AD129" s="13"/>
      <c r="AE129" s="13"/>
      <c r="AT129" s="234" t="s">
        <v>131</v>
      </c>
      <c r="AU129" s="234" t="s">
        <v>80</v>
      </c>
      <c r="AV129" s="13" t="s">
        <v>80</v>
      </c>
      <c r="AW129" s="13" t="s">
        <v>31</v>
      </c>
      <c r="AX129" s="13" t="s">
        <v>70</v>
      </c>
      <c r="AY129" s="234" t="s">
        <v>120</v>
      </c>
    </row>
    <row r="130" s="13" customFormat="1">
      <c r="A130" s="13"/>
      <c r="B130" s="224"/>
      <c r="C130" s="225"/>
      <c r="D130" s="219" t="s">
        <v>131</v>
      </c>
      <c r="E130" s="226" t="s">
        <v>19</v>
      </c>
      <c r="F130" s="227" t="s">
        <v>184</v>
      </c>
      <c r="G130" s="225"/>
      <c r="H130" s="228">
        <v>1134</v>
      </c>
      <c r="I130" s="229"/>
      <c r="J130" s="225"/>
      <c r="K130" s="225"/>
      <c r="L130" s="230"/>
      <c r="M130" s="231"/>
      <c r="N130" s="232"/>
      <c r="O130" s="232"/>
      <c r="P130" s="232"/>
      <c r="Q130" s="232"/>
      <c r="R130" s="232"/>
      <c r="S130" s="232"/>
      <c r="T130" s="233"/>
      <c r="U130" s="13"/>
      <c r="V130" s="13"/>
      <c r="W130" s="13"/>
      <c r="X130" s="13"/>
      <c r="Y130" s="13"/>
      <c r="Z130" s="13"/>
      <c r="AA130" s="13"/>
      <c r="AB130" s="13"/>
      <c r="AC130" s="13"/>
      <c r="AD130" s="13"/>
      <c r="AE130" s="13"/>
      <c r="AT130" s="234" t="s">
        <v>131</v>
      </c>
      <c r="AU130" s="234" t="s">
        <v>80</v>
      </c>
      <c r="AV130" s="13" t="s">
        <v>80</v>
      </c>
      <c r="AW130" s="13" t="s">
        <v>31</v>
      </c>
      <c r="AX130" s="13" t="s">
        <v>70</v>
      </c>
      <c r="AY130" s="234" t="s">
        <v>120</v>
      </c>
    </row>
    <row r="131" s="14" customFormat="1">
      <c r="A131" s="14"/>
      <c r="B131" s="235"/>
      <c r="C131" s="236"/>
      <c r="D131" s="219" t="s">
        <v>131</v>
      </c>
      <c r="E131" s="237" t="s">
        <v>19</v>
      </c>
      <c r="F131" s="238" t="s">
        <v>135</v>
      </c>
      <c r="G131" s="236"/>
      <c r="H131" s="239">
        <v>2790</v>
      </c>
      <c r="I131" s="240"/>
      <c r="J131" s="236"/>
      <c r="K131" s="236"/>
      <c r="L131" s="241"/>
      <c r="M131" s="242"/>
      <c r="N131" s="243"/>
      <c r="O131" s="243"/>
      <c r="P131" s="243"/>
      <c r="Q131" s="243"/>
      <c r="R131" s="243"/>
      <c r="S131" s="243"/>
      <c r="T131" s="244"/>
      <c r="U131" s="14"/>
      <c r="V131" s="14"/>
      <c r="W131" s="14"/>
      <c r="X131" s="14"/>
      <c r="Y131" s="14"/>
      <c r="Z131" s="14"/>
      <c r="AA131" s="14"/>
      <c r="AB131" s="14"/>
      <c r="AC131" s="14"/>
      <c r="AD131" s="14"/>
      <c r="AE131" s="14"/>
      <c r="AT131" s="245" t="s">
        <v>131</v>
      </c>
      <c r="AU131" s="245" t="s">
        <v>80</v>
      </c>
      <c r="AV131" s="14" t="s">
        <v>127</v>
      </c>
      <c r="AW131" s="14" t="s">
        <v>31</v>
      </c>
      <c r="AX131" s="14" t="s">
        <v>78</v>
      </c>
      <c r="AY131" s="245" t="s">
        <v>120</v>
      </c>
    </row>
    <row r="132" s="2" customFormat="1" ht="14.4" customHeight="1">
      <c r="A132" s="38"/>
      <c r="B132" s="39"/>
      <c r="C132" s="205" t="s">
        <v>185</v>
      </c>
      <c r="D132" s="205" t="s">
        <v>123</v>
      </c>
      <c r="E132" s="206" t="s">
        <v>186</v>
      </c>
      <c r="F132" s="207" t="s">
        <v>187</v>
      </c>
      <c r="G132" s="208" t="s">
        <v>126</v>
      </c>
      <c r="H132" s="209">
        <v>24</v>
      </c>
      <c r="I132" s="210"/>
      <c r="J132" s="211">
        <f>ROUND(I132*H132,2)</f>
        <v>0</v>
      </c>
      <c r="K132" s="212"/>
      <c r="L132" s="44"/>
      <c r="M132" s="213" t="s">
        <v>19</v>
      </c>
      <c r="N132" s="214" t="s">
        <v>41</v>
      </c>
      <c r="O132" s="84"/>
      <c r="P132" s="215">
        <f>O132*H132</f>
        <v>0</v>
      </c>
      <c r="Q132" s="215">
        <v>0</v>
      </c>
      <c r="R132" s="215">
        <f>Q132*H132</f>
        <v>0</v>
      </c>
      <c r="S132" s="215">
        <v>0</v>
      </c>
      <c r="T132" s="216">
        <f>S132*H132</f>
        <v>0</v>
      </c>
      <c r="U132" s="38"/>
      <c r="V132" s="38"/>
      <c r="W132" s="38"/>
      <c r="X132" s="38"/>
      <c r="Y132" s="38"/>
      <c r="Z132" s="38"/>
      <c r="AA132" s="38"/>
      <c r="AB132" s="38"/>
      <c r="AC132" s="38"/>
      <c r="AD132" s="38"/>
      <c r="AE132" s="38"/>
      <c r="AR132" s="217" t="s">
        <v>127</v>
      </c>
      <c r="AT132" s="217" t="s">
        <v>123</v>
      </c>
      <c r="AU132" s="217" t="s">
        <v>80</v>
      </c>
      <c r="AY132" s="17" t="s">
        <v>120</v>
      </c>
      <c r="BE132" s="218">
        <f>IF(N132="základní",J132,0)</f>
        <v>0</v>
      </c>
      <c r="BF132" s="218">
        <f>IF(N132="snížená",J132,0)</f>
        <v>0</v>
      </c>
      <c r="BG132" s="218">
        <f>IF(N132="zákl. přenesená",J132,0)</f>
        <v>0</v>
      </c>
      <c r="BH132" s="218">
        <f>IF(N132="sníž. přenesená",J132,0)</f>
        <v>0</v>
      </c>
      <c r="BI132" s="218">
        <f>IF(N132="nulová",J132,0)</f>
        <v>0</v>
      </c>
      <c r="BJ132" s="17" t="s">
        <v>78</v>
      </c>
      <c r="BK132" s="218">
        <f>ROUND(I132*H132,2)</f>
        <v>0</v>
      </c>
      <c r="BL132" s="17" t="s">
        <v>127</v>
      </c>
      <c r="BM132" s="217" t="s">
        <v>188</v>
      </c>
    </row>
    <row r="133" s="2" customFormat="1">
      <c r="A133" s="38"/>
      <c r="B133" s="39"/>
      <c r="C133" s="40"/>
      <c r="D133" s="219" t="s">
        <v>129</v>
      </c>
      <c r="E133" s="40"/>
      <c r="F133" s="220" t="s">
        <v>189</v>
      </c>
      <c r="G133" s="40"/>
      <c r="H133" s="40"/>
      <c r="I133" s="221"/>
      <c r="J133" s="40"/>
      <c r="K133" s="40"/>
      <c r="L133" s="44"/>
      <c r="M133" s="222"/>
      <c r="N133" s="223"/>
      <c r="O133" s="84"/>
      <c r="P133" s="84"/>
      <c r="Q133" s="84"/>
      <c r="R133" s="84"/>
      <c r="S133" s="84"/>
      <c r="T133" s="85"/>
      <c r="U133" s="38"/>
      <c r="V133" s="38"/>
      <c r="W133" s="38"/>
      <c r="X133" s="38"/>
      <c r="Y133" s="38"/>
      <c r="Z133" s="38"/>
      <c r="AA133" s="38"/>
      <c r="AB133" s="38"/>
      <c r="AC133" s="38"/>
      <c r="AD133" s="38"/>
      <c r="AE133" s="38"/>
      <c r="AT133" s="17" t="s">
        <v>129</v>
      </c>
      <c r="AU133" s="17" t="s">
        <v>80</v>
      </c>
    </row>
    <row r="134" s="13" customFormat="1">
      <c r="A134" s="13"/>
      <c r="B134" s="224"/>
      <c r="C134" s="225"/>
      <c r="D134" s="219" t="s">
        <v>131</v>
      </c>
      <c r="E134" s="226" t="s">
        <v>19</v>
      </c>
      <c r="F134" s="227" t="s">
        <v>171</v>
      </c>
      <c r="G134" s="225"/>
      <c r="H134" s="228">
        <v>7</v>
      </c>
      <c r="I134" s="229"/>
      <c r="J134" s="225"/>
      <c r="K134" s="225"/>
      <c r="L134" s="230"/>
      <c r="M134" s="231"/>
      <c r="N134" s="232"/>
      <c r="O134" s="232"/>
      <c r="P134" s="232"/>
      <c r="Q134" s="232"/>
      <c r="R134" s="232"/>
      <c r="S134" s="232"/>
      <c r="T134" s="233"/>
      <c r="U134" s="13"/>
      <c r="V134" s="13"/>
      <c r="W134" s="13"/>
      <c r="X134" s="13"/>
      <c r="Y134" s="13"/>
      <c r="Z134" s="13"/>
      <c r="AA134" s="13"/>
      <c r="AB134" s="13"/>
      <c r="AC134" s="13"/>
      <c r="AD134" s="13"/>
      <c r="AE134" s="13"/>
      <c r="AT134" s="234" t="s">
        <v>131</v>
      </c>
      <c r="AU134" s="234" t="s">
        <v>80</v>
      </c>
      <c r="AV134" s="13" t="s">
        <v>80</v>
      </c>
      <c r="AW134" s="13" t="s">
        <v>31</v>
      </c>
      <c r="AX134" s="13" t="s">
        <v>70</v>
      </c>
      <c r="AY134" s="234" t="s">
        <v>120</v>
      </c>
    </row>
    <row r="135" s="13" customFormat="1">
      <c r="A135" s="13"/>
      <c r="B135" s="224"/>
      <c r="C135" s="225"/>
      <c r="D135" s="219" t="s">
        <v>131</v>
      </c>
      <c r="E135" s="226" t="s">
        <v>19</v>
      </c>
      <c r="F135" s="227" t="s">
        <v>172</v>
      </c>
      <c r="G135" s="225"/>
      <c r="H135" s="228">
        <v>10</v>
      </c>
      <c r="I135" s="229"/>
      <c r="J135" s="225"/>
      <c r="K135" s="225"/>
      <c r="L135" s="230"/>
      <c r="M135" s="231"/>
      <c r="N135" s="232"/>
      <c r="O135" s="232"/>
      <c r="P135" s="232"/>
      <c r="Q135" s="232"/>
      <c r="R135" s="232"/>
      <c r="S135" s="232"/>
      <c r="T135" s="233"/>
      <c r="U135" s="13"/>
      <c r="V135" s="13"/>
      <c r="W135" s="13"/>
      <c r="X135" s="13"/>
      <c r="Y135" s="13"/>
      <c r="Z135" s="13"/>
      <c r="AA135" s="13"/>
      <c r="AB135" s="13"/>
      <c r="AC135" s="13"/>
      <c r="AD135" s="13"/>
      <c r="AE135" s="13"/>
      <c r="AT135" s="234" t="s">
        <v>131</v>
      </c>
      <c r="AU135" s="234" t="s">
        <v>80</v>
      </c>
      <c r="AV135" s="13" t="s">
        <v>80</v>
      </c>
      <c r="AW135" s="13" t="s">
        <v>31</v>
      </c>
      <c r="AX135" s="13" t="s">
        <v>70</v>
      </c>
      <c r="AY135" s="234" t="s">
        <v>120</v>
      </c>
    </row>
    <row r="136" s="13" customFormat="1">
      <c r="A136" s="13"/>
      <c r="B136" s="224"/>
      <c r="C136" s="225"/>
      <c r="D136" s="219" t="s">
        <v>131</v>
      </c>
      <c r="E136" s="226" t="s">
        <v>19</v>
      </c>
      <c r="F136" s="227" t="s">
        <v>173</v>
      </c>
      <c r="G136" s="225"/>
      <c r="H136" s="228">
        <v>7</v>
      </c>
      <c r="I136" s="229"/>
      <c r="J136" s="225"/>
      <c r="K136" s="225"/>
      <c r="L136" s="230"/>
      <c r="M136" s="231"/>
      <c r="N136" s="232"/>
      <c r="O136" s="232"/>
      <c r="P136" s="232"/>
      <c r="Q136" s="232"/>
      <c r="R136" s="232"/>
      <c r="S136" s="232"/>
      <c r="T136" s="233"/>
      <c r="U136" s="13"/>
      <c r="V136" s="13"/>
      <c r="W136" s="13"/>
      <c r="X136" s="13"/>
      <c r="Y136" s="13"/>
      <c r="Z136" s="13"/>
      <c r="AA136" s="13"/>
      <c r="AB136" s="13"/>
      <c r="AC136" s="13"/>
      <c r="AD136" s="13"/>
      <c r="AE136" s="13"/>
      <c r="AT136" s="234" t="s">
        <v>131</v>
      </c>
      <c r="AU136" s="234" t="s">
        <v>80</v>
      </c>
      <c r="AV136" s="13" t="s">
        <v>80</v>
      </c>
      <c r="AW136" s="13" t="s">
        <v>31</v>
      </c>
      <c r="AX136" s="13" t="s">
        <v>70</v>
      </c>
      <c r="AY136" s="234" t="s">
        <v>120</v>
      </c>
    </row>
    <row r="137" s="14" customFormat="1">
      <c r="A137" s="14"/>
      <c r="B137" s="235"/>
      <c r="C137" s="236"/>
      <c r="D137" s="219" t="s">
        <v>131</v>
      </c>
      <c r="E137" s="237" t="s">
        <v>19</v>
      </c>
      <c r="F137" s="238" t="s">
        <v>135</v>
      </c>
      <c r="G137" s="236"/>
      <c r="H137" s="239">
        <v>24</v>
      </c>
      <c r="I137" s="240"/>
      <c r="J137" s="236"/>
      <c r="K137" s="236"/>
      <c r="L137" s="241"/>
      <c r="M137" s="242"/>
      <c r="N137" s="243"/>
      <c r="O137" s="243"/>
      <c r="P137" s="243"/>
      <c r="Q137" s="243"/>
      <c r="R137" s="243"/>
      <c r="S137" s="243"/>
      <c r="T137" s="244"/>
      <c r="U137" s="14"/>
      <c r="V137" s="14"/>
      <c r="W137" s="14"/>
      <c r="X137" s="14"/>
      <c r="Y137" s="14"/>
      <c r="Z137" s="14"/>
      <c r="AA137" s="14"/>
      <c r="AB137" s="14"/>
      <c r="AC137" s="14"/>
      <c r="AD137" s="14"/>
      <c r="AE137" s="14"/>
      <c r="AT137" s="245" t="s">
        <v>131</v>
      </c>
      <c r="AU137" s="245" t="s">
        <v>80</v>
      </c>
      <c r="AV137" s="14" t="s">
        <v>127</v>
      </c>
      <c r="AW137" s="14" t="s">
        <v>31</v>
      </c>
      <c r="AX137" s="14" t="s">
        <v>78</v>
      </c>
      <c r="AY137" s="245" t="s">
        <v>120</v>
      </c>
    </row>
    <row r="138" s="2" customFormat="1" ht="14.4" customHeight="1">
      <c r="A138" s="38"/>
      <c r="B138" s="39"/>
      <c r="C138" s="205" t="s">
        <v>190</v>
      </c>
      <c r="D138" s="205" t="s">
        <v>123</v>
      </c>
      <c r="E138" s="206" t="s">
        <v>191</v>
      </c>
      <c r="F138" s="207" t="s">
        <v>192</v>
      </c>
      <c r="G138" s="208" t="s">
        <v>138</v>
      </c>
      <c r="H138" s="209">
        <v>48</v>
      </c>
      <c r="I138" s="210"/>
      <c r="J138" s="211">
        <f>ROUND(I138*H138,2)</f>
        <v>0</v>
      </c>
      <c r="K138" s="212"/>
      <c r="L138" s="44"/>
      <c r="M138" s="213" t="s">
        <v>19</v>
      </c>
      <c r="N138" s="214" t="s">
        <v>41</v>
      </c>
      <c r="O138" s="84"/>
      <c r="P138" s="215">
        <f>O138*H138</f>
        <v>0</v>
      </c>
      <c r="Q138" s="215">
        <v>0</v>
      </c>
      <c r="R138" s="215">
        <f>Q138*H138</f>
        <v>0</v>
      </c>
      <c r="S138" s="215">
        <v>0</v>
      </c>
      <c r="T138" s="216">
        <f>S138*H138</f>
        <v>0</v>
      </c>
      <c r="U138" s="38"/>
      <c r="V138" s="38"/>
      <c r="W138" s="38"/>
      <c r="X138" s="38"/>
      <c r="Y138" s="38"/>
      <c r="Z138" s="38"/>
      <c r="AA138" s="38"/>
      <c r="AB138" s="38"/>
      <c r="AC138" s="38"/>
      <c r="AD138" s="38"/>
      <c r="AE138" s="38"/>
      <c r="AR138" s="217" t="s">
        <v>127</v>
      </c>
      <c r="AT138" s="217" t="s">
        <v>123</v>
      </c>
      <c r="AU138" s="217" t="s">
        <v>80</v>
      </c>
      <c r="AY138" s="17" t="s">
        <v>120</v>
      </c>
      <c r="BE138" s="218">
        <f>IF(N138="základní",J138,0)</f>
        <v>0</v>
      </c>
      <c r="BF138" s="218">
        <f>IF(N138="snížená",J138,0)</f>
        <v>0</v>
      </c>
      <c r="BG138" s="218">
        <f>IF(N138="zákl. přenesená",J138,0)</f>
        <v>0</v>
      </c>
      <c r="BH138" s="218">
        <f>IF(N138="sníž. přenesená",J138,0)</f>
        <v>0</v>
      </c>
      <c r="BI138" s="218">
        <f>IF(N138="nulová",J138,0)</f>
        <v>0</v>
      </c>
      <c r="BJ138" s="17" t="s">
        <v>78</v>
      </c>
      <c r="BK138" s="218">
        <f>ROUND(I138*H138,2)</f>
        <v>0</v>
      </c>
      <c r="BL138" s="17" t="s">
        <v>127</v>
      </c>
      <c r="BM138" s="217" t="s">
        <v>193</v>
      </c>
    </row>
    <row r="139" s="2" customFormat="1">
      <c r="A139" s="38"/>
      <c r="B139" s="39"/>
      <c r="C139" s="40"/>
      <c r="D139" s="219" t="s">
        <v>129</v>
      </c>
      <c r="E139" s="40"/>
      <c r="F139" s="220" t="s">
        <v>194</v>
      </c>
      <c r="G139" s="40"/>
      <c r="H139" s="40"/>
      <c r="I139" s="221"/>
      <c r="J139" s="40"/>
      <c r="K139" s="40"/>
      <c r="L139" s="44"/>
      <c r="M139" s="222"/>
      <c r="N139" s="223"/>
      <c r="O139" s="84"/>
      <c r="P139" s="84"/>
      <c r="Q139" s="84"/>
      <c r="R139" s="84"/>
      <c r="S139" s="84"/>
      <c r="T139" s="85"/>
      <c r="U139" s="38"/>
      <c r="V139" s="38"/>
      <c r="W139" s="38"/>
      <c r="X139" s="38"/>
      <c r="Y139" s="38"/>
      <c r="Z139" s="38"/>
      <c r="AA139" s="38"/>
      <c r="AB139" s="38"/>
      <c r="AC139" s="38"/>
      <c r="AD139" s="38"/>
      <c r="AE139" s="38"/>
      <c r="AT139" s="17" t="s">
        <v>129</v>
      </c>
      <c r="AU139" s="17" t="s">
        <v>80</v>
      </c>
    </row>
    <row r="140" s="13" customFormat="1">
      <c r="A140" s="13"/>
      <c r="B140" s="224"/>
      <c r="C140" s="225"/>
      <c r="D140" s="219" t="s">
        <v>131</v>
      </c>
      <c r="E140" s="226" t="s">
        <v>19</v>
      </c>
      <c r="F140" s="227" t="s">
        <v>195</v>
      </c>
      <c r="G140" s="225"/>
      <c r="H140" s="228">
        <v>16</v>
      </c>
      <c r="I140" s="229"/>
      <c r="J140" s="225"/>
      <c r="K140" s="225"/>
      <c r="L140" s="230"/>
      <c r="M140" s="231"/>
      <c r="N140" s="232"/>
      <c r="O140" s="232"/>
      <c r="P140" s="232"/>
      <c r="Q140" s="232"/>
      <c r="R140" s="232"/>
      <c r="S140" s="232"/>
      <c r="T140" s="233"/>
      <c r="U140" s="13"/>
      <c r="V140" s="13"/>
      <c r="W140" s="13"/>
      <c r="X140" s="13"/>
      <c r="Y140" s="13"/>
      <c r="Z140" s="13"/>
      <c r="AA140" s="13"/>
      <c r="AB140" s="13"/>
      <c r="AC140" s="13"/>
      <c r="AD140" s="13"/>
      <c r="AE140" s="13"/>
      <c r="AT140" s="234" t="s">
        <v>131</v>
      </c>
      <c r="AU140" s="234" t="s">
        <v>80</v>
      </c>
      <c r="AV140" s="13" t="s">
        <v>80</v>
      </c>
      <c r="AW140" s="13" t="s">
        <v>31</v>
      </c>
      <c r="AX140" s="13" t="s">
        <v>70</v>
      </c>
      <c r="AY140" s="234" t="s">
        <v>120</v>
      </c>
    </row>
    <row r="141" s="13" customFormat="1">
      <c r="A141" s="13"/>
      <c r="B141" s="224"/>
      <c r="C141" s="225"/>
      <c r="D141" s="219" t="s">
        <v>131</v>
      </c>
      <c r="E141" s="226" t="s">
        <v>19</v>
      </c>
      <c r="F141" s="227" t="s">
        <v>195</v>
      </c>
      <c r="G141" s="225"/>
      <c r="H141" s="228">
        <v>16</v>
      </c>
      <c r="I141" s="229"/>
      <c r="J141" s="225"/>
      <c r="K141" s="225"/>
      <c r="L141" s="230"/>
      <c r="M141" s="231"/>
      <c r="N141" s="232"/>
      <c r="O141" s="232"/>
      <c r="P141" s="232"/>
      <c r="Q141" s="232"/>
      <c r="R141" s="232"/>
      <c r="S141" s="232"/>
      <c r="T141" s="233"/>
      <c r="U141" s="13"/>
      <c r="V141" s="13"/>
      <c r="W141" s="13"/>
      <c r="X141" s="13"/>
      <c r="Y141" s="13"/>
      <c r="Z141" s="13"/>
      <c r="AA141" s="13"/>
      <c r="AB141" s="13"/>
      <c r="AC141" s="13"/>
      <c r="AD141" s="13"/>
      <c r="AE141" s="13"/>
      <c r="AT141" s="234" t="s">
        <v>131</v>
      </c>
      <c r="AU141" s="234" t="s">
        <v>80</v>
      </c>
      <c r="AV141" s="13" t="s">
        <v>80</v>
      </c>
      <c r="AW141" s="13" t="s">
        <v>31</v>
      </c>
      <c r="AX141" s="13" t="s">
        <v>70</v>
      </c>
      <c r="AY141" s="234" t="s">
        <v>120</v>
      </c>
    </row>
    <row r="142" s="13" customFormat="1">
      <c r="A142" s="13"/>
      <c r="B142" s="224"/>
      <c r="C142" s="225"/>
      <c r="D142" s="219" t="s">
        <v>131</v>
      </c>
      <c r="E142" s="226" t="s">
        <v>19</v>
      </c>
      <c r="F142" s="227" t="s">
        <v>196</v>
      </c>
      <c r="G142" s="225"/>
      <c r="H142" s="228">
        <v>16</v>
      </c>
      <c r="I142" s="229"/>
      <c r="J142" s="225"/>
      <c r="K142" s="225"/>
      <c r="L142" s="230"/>
      <c r="M142" s="231"/>
      <c r="N142" s="232"/>
      <c r="O142" s="232"/>
      <c r="P142" s="232"/>
      <c r="Q142" s="232"/>
      <c r="R142" s="232"/>
      <c r="S142" s="232"/>
      <c r="T142" s="233"/>
      <c r="U142" s="13"/>
      <c r="V142" s="13"/>
      <c r="W142" s="13"/>
      <c r="X142" s="13"/>
      <c r="Y142" s="13"/>
      <c r="Z142" s="13"/>
      <c r="AA142" s="13"/>
      <c r="AB142" s="13"/>
      <c r="AC142" s="13"/>
      <c r="AD142" s="13"/>
      <c r="AE142" s="13"/>
      <c r="AT142" s="234" t="s">
        <v>131</v>
      </c>
      <c r="AU142" s="234" t="s">
        <v>80</v>
      </c>
      <c r="AV142" s="13" t="s">
        <v>80</v>
      </c>
      <c r="AW142" s="13" t="s">
        <v>31</v>
      </c>
      <c r="AX142" s="13" t="s">
        <v>70</v>
      </c>
      <c r="AY142" s="234" t="s">
        <v>120</v>
      </c>
    </row>
    <row r="143" s="14" customFormat="1">
      <c r="A143" s="14"/>
      <c r="B143" s="235"/>
      <c r="C143" s="236"/>
      <c r="D143" s="219" t="s">
        <v>131</v>
      </c>
      <c r="E143" s="237" t="s">
        <v>19</v>
      </c>
      <c r="F143" s="238" t="s">
        <v>135</v>
      </c>
      <c r="G143" s="236"/>
      <c r="H143" s="239">
        <v>48</v>
      </c>
      <c r="I143" s="240"/>
      <c r="J143" s="236"/>
      <c r="K143" s="236"/>
      <c r="L143" s="241"/>
      <c r="M143" s="242"/>
      <c r="N143" s="243"/>
      <c r="O143" s="243"/>
      <c r="P143" s="243"/>
      <c r="Q143" s="243"/>
      <c r="R143" s="243"/>
      <c r="S143" s="243"/>
      <c r="T143" s="244"/>
      <c r="U143" s="14"/>
      <c r="V143" s="14"/>
      <c r="W143" s="14"/>
      <c r="X143" s="14"/>
      <c r="Y143" s="14"/>
      <c r="Z143" s="14"/>
      <c r="AA143" s="14"/>
      <c r="AB143" s="14"/>
      <c r="AC143" s="14"/>
      <c r="AD143" s="14"/>
      <c r="AE143" s="14"/>
      <c r="AT143" s="245" t="s">
        <v>131</v>
      </c>
      <c r="AU143" s="245" t="s">
        <v>80</v>
      </c>
      <c r="AV143" s="14" t="s">
        <v>127</v>
      </c>
      <c r="AW143" s="14" t="s">
        <v>31</v>
      </c>
      <c r="AX143" s="14" t="s">
        <v>78</v>
      </c>
      <c r="AY143" s="245" t="s">
        <v>120</v>
      </c>
    </row>
    <row r="144" s="2" customFormat="1" ht="14.4" customHeight="1">
      <c r="A144" s="38"/>
      <c r="B144" s="39"/>
      <c r="C144" s="246" t="s">
        <v>197</v>
      </c>
      <c r="D144" s="246" t="s">
        <v>152</v>
      </c>
      <c r="E144" s="247" t="s">
        <v>198</v>
      </c>
      <c r="F144" s="248" t="s">
        <v>199</v>
      </c>
      <c r="G144" s="249" t="s">
        <v>126</v>
      </c>
      <c r="H144" s="250">
        <v>12</v>
      </c>
      <c r="I144" s="251"/>
      <c r="J144" s="252">
        <f>ROUND(I144*H144,2)</f>
        <v>0</v>
      </c>
      <c r="K144" s="253"/>
      <c r="L144" s="254"/>
      <c r="M144" s="255" t="s">
        <v>19</v>
      </c>
      <c r="N144" s="256" t="s">
        <v>41</v>
      </c>
      <c r="O144" s="84"/>
      <c r="P144" s="215">
        <f>O144*H144</f>
        <v>0</v>
      </c>
      <c r="Q144" s="215">
        <v>0.28093000000000001</v>
      </c>
      <c r="R144" s="215">
        <f>Q144*H144</f>
        <v>3.3711600000000002</v>
      </c>
      <c r="S144" s="215">
        <v>0</v>
      </c>
      <c r="T144" s="216">
        <f>S144*H144</f>
        <v>0</v>
      </c>
      <c r="U144" s="38"/>
      <c r="V144" s="38"/>
      <c r="W144" s="38"/>
      <c r="X144" s="38"/>
      <c r="Y144" s="38"/>
      <c r="Z144" s="38"/>
      <c r="AA144" s="38"/>
      <c r="AB144" s="38"/>
      <c r="AC144" s="38"/>
      <c r="AD144" s="38"/>
      <c r="AE144" s="38"/>
      <c r="AR144" s="217" t="s">
        <v>155</v>
      </c>
      <c r="AT144" s="217" t="s">
        <v>152</v>
      </c>
      <c r="AU144" s="217" t="s">
        <v>80</v>
      </c>
      <c r="AY144" s="17" t="s">
        <v>120</v>
      </c>
      <c r="BE144" s="218">
        <f>IF(N144="základní",J144,0)</f>
        <v>0</v>
      </c>
      <c r="BF144" s="218">
        <f>IF(N144="snížená",J144,0)</f>
        <v>0</v>
      </c>
      <c r="BG144" s="218">
        <f>IF(N144="zákl. přenesená",J144,0)</f>
        <v>0</v>
      </c>
      <c r="BH144" s="218">
        <f>IF(N144="sníž. přenesená",J144,0)</f>
        <v>0</v>
      </c>
      <c r="BI144" s="218">
        <f>IF(N144="nulová",J144,0)</f>
        <v>0</v>
      </c>
      <c r="BJ144" s="17" t="s">
        <v>78</v>
      </c>
      <c r="BK144" s="218">
        <f>ROUND(I144*H144,2)</f>
        <v>0</v>
      </c>
      <c r="BL144" s="17" t="s">
        <v>127</v>
      </c>
      <c r="BM144" s="217" t="s">
        <v>200</v>
      </c>
    </row>
    <row r="145" s="2" customFormat="1">
      <c r="A145" s="38"/>
      <c r="B145" s="39"/>
      <c r="C145" s="40"/>
      <c r="D145" s="219" t="s">
        <v>129</v>
      </c>
      <c r="E145" s="40"/>
      <c r="F145" s="220" t="s">
        <v>199</v>
      </c>
      <c r="G145" s="40"/>
      <c r="H145" s="40"/>
      <c r="I145" s="221"/>
      <c r="J145" s="40"/>
      <c r="K145" s="40"/>
      <c r="L145" s="44"/>
      <c r="M145" s="222"/>
      <c r="N145" s="223"/>
      <c r="O145" s="84"/>
      <c r="P145" s="84"/>
      <c r="Q145" s="84"/>
      <c r="R145" s="84"/>
      <c r="S145" s="84"/>
      <c r="T145" s="85"/>
      <c r="U145" s="38"/>
      <c r="V145" s="38"/>
      <c r="W145" s="38"/>
      <c r="X145" s="38"/>
      <c r="Y145" s="38"/>
      <c r="Z145" s="38"/>
      <c r="AA145" s="38"/>
      <c r="AB145" s="38"/>
      <c r="AC145" s="38"/>
      <c r="AD145" s="38"/>
      <c r="AE145" s="38"/>
      <c r="AT145" s="17" t="s">
        <v>129</v>
      </c>
      <c r="AU145" s="17" t="s">
        <v>80</v>
      </c>
    </row>
    <row r="146" s="13" customFormat="1">
      <c r="A146" s="13"/>
      <c r="B146" s="224"/>
      <c r="C146" s="225"/>
      <c r="D146" s="219" t="s">
        <v>131</v>
      </c>
      <c r="E146" s="226" t="s">
        <v>19</v>
      </c>
      <c r="F146" s="227" t="s">
        <v>201</v>
      </c>
      <c r="G146" s="225"/>
      <c r="H146" s="228">
        <v>4</v>
      </c>
      <c r="I146" s="229"/>
      <c r="J146" s="225"/>
      <c r="K146" s="225"/>
      <c r="L146" s="230"/>
      <c r="M146" s="231"/>
      <c r="N146" s="232"/>
      <c r="O146" s="232"/>
      <c r="P146" s="232"/>
      <c r="Q146" s="232"/>
      <c r="R146" s="232"/>
      <c r="S146" s="232"/>
      <c r="T146" s="233"/>
      <c r="U146" s="13"/>
      <c r="V146" s="13"/>
      <c r="W146" s="13"/>
      <c r="X146" s="13"/>
      <c r="Y146" s="13"/>
      <c r="Z146" s="13"/>
      <c r="AA146" s="13"/>
      <c r="AB146" s="13"/>
      <c r="AC146" s="13"/>
      <c r="AD146" s="13"/>
      <c r="AE146" s="13"/>
      <c r="AT146" s="234" t="s">
        <v>131</v>
      </c>
      <c r="AU146" s="234" t="s">
        <v>80</v>
      </c>
      <c r="AV146" s="13" t="s">
        <v>80</v>
      </c>
      <c r="AW146" s="13" t="s">
        <v>31</v>
      </c>
      <c r="AX146" s="13" t="s">
        <v>70</v>
      </c>
      <c r="AY146" s="234" t="s">
        <v>120</v>
      </c>
    </row>
    <row r="147" s="13" customFormat="1">
      <c r="A147" s="13"/>
      <c r="B147" s="224"/>
      <c r="C147" s="225"/>
      <c r="D147" s="219" t="s">
        <v>131</v>
      </c>
      <c r="E147" s="226" t="s">
        <v>19</v>
      </c>
      <c r="F147" s="227" t="s">
        <v>201</v>
      </c>
      <c r="G147" s="225"/>
      <c r="H147" s="228">
        <v>4</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131</v>
      </c>
      <c r="AU147" s="234" t="s">
        <v>80</v>
      </c>
      <c r="AV147" s="13" t="s">
        <v>80</v>
      </c>
      <c r="AW147" s="13" t="s">
        <v>31</v>
      </c>
      <c r="AX147" s="13" t="s">
        <v>70</v>
      </c>
      <c r="AY147" s="234" t="s">
        <v>120</v>
      </c>
    </row>
    <row r="148" s="13" customFormat="1">
      <c r="A148" s="13"/>
      <c r="B148" s="224"/>
      <c r="C148" s="225"/>
      <c r="D148" s="219" t="s">
        <v>131</v>
      </c>
      <c r="E148" s="226" t="s">
        <v>19</v>
      </c>
      <c r="F148" s="227" t="s">
        <v>202</v>
      </c>
      <c r="G148" s="225"/>
      <c r="H148" s="228">
        <v>4</v>
      </c>
      <c r="I148" s="229"/>
      <c r="J148" s="225"/>
      <c r="K148" s="225"/>
      <c r="L148" s="230"/>
      <c r="M148" s="231"/>
      <c r="N148" s="232"/>
      <c r="O148" s="232"/>
      <c r="P148" s="232"/>
      <c r="Q148" s="232"/>
      <c r="R148" s="232"/>
      <c r="S148" s="232"/>
      <c r="T148" s="233"/>
      <c r="U148" s="13"/>
      <c r="V148" s="13"/>
      <c r="W148" s="13"/>
      <c r="X148" s="13"/>
      <c r="Y148" s="13"/>
      <c r="Z148" s="13"/>
      <c r="AA148" s="13"/>
      <c r="AB148" s="13"/>
      <c r="AC148" s="13"/>
      <c r="AD148" s="13"/>
      <c r="AE148" s="13"/>
      <c r="AT148" s="234" t="s">
        <v>131</v>
      </c>
      <c r="AU148" s="234" t="s">
        <v>80</v>
      </c>
      <c r="AV148" s="13" t="s">
        <v>80</v>
      </c>
      <c r="AW148" s="13" t="s">
        <v>31</v>
      </c>
      <c r="AX148" s="13" t="s">
        <v>70</v>
      </c>
      <c r="AY148" s="234" t="s">
        <v>120</v>
      </c>
    </row>
    <row r="149" s="14" customFormat="1">
      <c r="A149" s="14"/>
      <c r="B149" s="235"/>
      <c r="C149" s="236"/>
      <c r="D149" s="219" t="s">
        <v>131</v>
      </c>
      <c r="E149" s="237" t="s">
        <v>19</v>
      </c>
      <c r="F149" s="238" t="s">
        <v>135</v>
      </c>
      <c r="G149" s="236"/>
      <c r="H149" s="239">
        <v>12</v>
      </c>
      <c r="I149" s="240"/>
      <c r="J149" s="236"/>
      <c r="K149" s="236"/>
      <c r="L149" s="241"/>
      <c r="M149" s="242"/>
      <c r="N149" s="243"/>
      <c r="O149" s="243"/>
      <c r="P149" s="243"/>
      <c r="Q149" s="243"/>
      <c r="R149" s="243"/>
      <c r="S149" s="243"/>
      <c r="T149" s="244"/>
      <c r="U149" s="14"/>
      <c r="V149" s="14"/>
      <c r="W149" s="14"/>
      <c r="X149" s="14"/>
      <c r="Y149" s="14"/>
      <c r="Z149" s="14"/>
      <c r="AA149" s="14"/>
      <c r="AB149" s="14"/>
      <c r="AC149" s="14"/>
      <c r="AD149" s="14"/>
      <c r="AE149" s="14"/>
      <c r="AT149" s="245" t="s">
        <v>131</v>
      </c>
      <c r="AU149" s="245" t="s">
        <v>80</v>
      </c>
      <c r="AV149" s="14" t="s">
        <v>127</v>
      </c>
      <c r="AW149" s="14" t="s">
        <v>31</v>
      </c>
      <c r="AX149" s="14" t="s">
        <v>78</v>
      </c>
      <c r="AY149" s="245" t="s">
        <v>120</v>
      </c>
    </row>
    <row r="150" s="2" customFormat="1" ht="14.4" customHeight="1">
      <c r="A150" s="38"/>
      <c r="B150" s="39"/>
      <c r="C150" s="205" t="s">
        <v>203</v>
      </c>
      <c r="D150" s="205" t="s">
        <v>123</v>
      </c>
      <c r="E150" s="206" t="s">
        <v>204</v>
      </c>
      <c r="F150" s="207" t="s">
        <v>205</v>
      </c>
      <c r="G150" s="208" t="s">
        <v>206</v>
      </c>
      <c r="H150" s="209">
        <v>52</v>
      </c>
      <c r="I150" s="210"/>
      <c r="J150" s="211">
        <f>ROUND(I150*H150,2)</f>
        <v>0</v>
      </c>
      <c r="K150" s="212"/>
      <c r="L150" s="44"/>
      <c r="M150" s="213" t="s">
        <v>19</v>
      </c>
      <c r="N150" s="214" t="s">
        <v>41</v>
      </c>
      <c r="O150" s="84"/>
      <c r="P150" s="215">
        <f>O150*H150</f>
        <v>0</v>
      </c>
      <c r="Q150" s="215">
        <v>0</v>
      </c>
      <c r="R150" s="215">
        <f>Q150*H150</f>
        <v>0</v>
      </c>
      <c r="S150" s="215">
        <v>0</v>
      </c>
      <c r="T150" s="216">
        <f>S150*H150</f>
        <v>0</v>
      </c>
      <c r="U150" s="38"/>
      <c r="V150" s="38"/>
      <c r="W150" s="38"/>
      <c r="X150" s="38"/>
      <c r="Y150" s="38"/>
      <c r="Z150" s="38"/>
      <c r="AA150" s="38"/>
      <c r="AB150" s="38"/>
      <c r="AC150" s="38"/>
      <c r="AD150" s="38"/>
      <c r="AE150" s="38"/>
      <c r="AR150" s="217" t="s">
        <v>127</v>
      </c>
      <c r="AT150" s="217" t="s">
        <v>123</v>
      </c>
      <c r="AU150" s="217" t="s">
        <v>80</v>
      </c>
      <c r="AY150" s="17" t="s">
        <v>120</v>
      </c>
      <c r="BE150" s="218">
        <f>IF(N150="základní",J150,0)</f>
        <v>0</v>
      </c>
      <c r="BF150" s="218">
        <f>IF(N150="snížená",J150,0)</f>
        <v>0</v>
      </c>
      <c r="BG150" s="218">
        <f>IF(N150="zákl. přenesená",J150,0)</f>
        <v>0</v>
      </c>
      <c r="BH150" s="218">
        <f>IF(N150="sníž. přenesená",J150,0)</f>
        <v>0</v>
      </c>
      <c r="BI150" s="218">
        <f>IF(N150="nulová",J150,0)</f>
        <v>0</v>
      </c>
      <c r="BJ150" s="17" t="s">
        <v>78</v>
      </c>
      <c r="BK150" s="218">
        <f>ROUND(I150*H150,2)</f>
        <v>0</v>
      </c>
      <c r="BL150" s="17" t="s">
        <v>127</v>
      </c>
      <c r="BM150" s="217" t="s">
        <v>207</v>
      </c>
    </row>
    <row r="151" s="2" customFormat="1">
      <c r="A151" s="38"/>
      <c r="B151" s="39"/>
      <c r="C151" s="40"/>
      <c r="D151" s="219" t="s">
        <v>129</v>
      </c>
      <c r="E151" s="40"/>
      <c r="F151" s="220" t="s">
        <v>208</v>
      </c>
      <c r="G151" s="40"/>
      <c r="H151" s="40"/>
      <c r="I151" s="221"/>
      <c r="J151" s="40"/>
      <c r="K151" s="40"/>
      <c r="L151" s="44"/>
      <c r="M151" s="222"/>
      <c r="N151" s="223"/>
      <c r="O151" s="84"/>
      <c r="P151" s="84"/>
      <c r="Q151" s="84"/>
      <c r="R151" s="84"/>
      <c r="S151" s="84"/>
      <c r="T151" s="85"/>
      <c r="U151" s="38"/>
      <c r="V151" s="38"/>
      <c r="W151" s="38"/>
      <c r="X151" s="38"/>
      <c r="Y151" s="38"/>
      <c r="Z151" s="38"/>
      <c r="AA151" s="38"/>
      <c r="AB151" s="38"/>
      <c r="AC151" s="38"/>
      <c r="AD151" s="38"/>
      <c r="AE151" s="38"/>
      <c r="AT151" s="17" t="s">
        <v>129</v>
      </c>
      <c r="AU151" s="17" t="s">
        <v>80</v>
      </c>
    </row>
    <row r="152" s="13" customFormat="1">
      <c r="A152" s="13"/>
      <c r="B152" s="224"/>
      <c r="C152" s="225"/>
      <c r="D152" s="219" t="s">
        <v>131</v>
      </c>
      <c r="E152" s="226" t="s">
        <v>19</v>
      </c>
      <c r="F152" s="227" t="s">
        <v>209</v>
      </c>
      <c r="G152" s="225"/>
      <c r="H152" s="228">
        <v>20</v>
      </c>
      <c r="I152" s="229"/>
      <c r="J152" s="225"/>
      <c r="K152" s="225"/>
      <c r="L152" s="230"/>
      <c r="M152" s="231"/>
      <c r="N152" s="232"/>
      <c r="O152" s="232"/>
      <c r="P152" s="232"/>
      <c r="Q152" s="232"/>
      <c r="R152" s="232"/>
      <c r="S152" s="232"/>
      <c r="T152" s="233"/>
      <c r="U152" s="13"/>
      <c r="V152" s="13"/>
      <c r="W152" s="13"/>
      <c r="X152" s="13"/>
      <c r="Y152" s="13"/>
      <c r="Z152" s="13"/>
      <c r="AA152" s="13"/>
      <c r="AB152" s="13"/>
      <c r="AC152" s="13"/>
      <c r="AD152" s="13"/>
      <c r="AE152" s="13"/>
      <c r="AT152" s="234" t="s">
        <v>131</v>
      </c>
      <c r="AU152" s="234" t="s">
        <v>80</v>
      </c>
      <c r="AV152" s="13" t="s">
        <v>80</v>
      </c>
      <c r="AW152" s="13" t="s">
        <v>31</v>
      </c>
      <c r="AX152" s="13" t="s">
        <v>70</v>
      </c>
      <c r="AY152" s="234" t="s">
        <v>120</v>
      </c>
    </row>
    <row r="153" s="13" customFormat="1">
      <c r="A153" s="13"/>
      <c r="B153" s="224"/>
      <c r="C153" s="225"/>
      <c r="D153" s="219" t="s">
        <v>131</v>
      </c>
      <c r="E153" s="226" t="s">
        <v>19</v>
      </c>
      <c r="F153" s="227" t="s">
        <v>210</v>
      </c>
      <c r="G153" s="225"/>
      <c r="H153" s="228">
        <v>12</v>
      </c>
      <c r="I153" s="229"/>
      <c r="J153" s="225"/>
      <c r="K153" s="225"/>
      <c r="L153" s="230"/>
      <c r="M153" s="231"/>
      <c r="N153" s="232"/>
      <c r="O153" s="232"/>
      <c r="P153" s="232"/>
      <c r="Q153" s="232"/>
      <c r="R153" s="232"/>
      <c r="S153" s="232"/>
      <c r="T153" s="233"/>
      <c r="U153" s="13"/>
      <c r="V153" s="13"/>
      <c r="W153" s="13"/>
      <c r="X153" s="13"/>
      <c r="Y153" s="13"/>
      <c r="Z153" s="13"/>
      <c r="AA153" s="13"/>
      <c r="AB153" s="13"/>
      <c r="AC153" s="13"/>
      <c r="AD153" s="13"/>
      <c r="AE153" s="13"/>
      <c r="AT153" s="234" t="s">
        <v>131</v>
      </c>
      <c r="AU153" s="234" t="s">
        <v>80</v>
      </c>
      <c r="AV153" s="13" t="s">
        <v>80</v>
      </c>
      <c r="AW153" s="13" t="s">
        <v>31</v>
      </c>
      <c r="AX153" s="13" t="s">
        <v>70</v>
      </c>
      <c r="AY153" s="234" t="s">
        <v>120</v>
      </c>
    </row>
    <row r="154" s="13" customFormat="1">
      <c r="A154" s="13"/>
      <c r="B154" s="224"/>
      <c r="C154" s="225"/>
      <c r="D154" s="219" t="s">
        <v>131</v>
      </c>
      <c r="E154" s="226" t="s">
        <v>19</v>
      </c>
      <c r="F154" s="227" t="s">
        <v>211</v>
      </c>
      <c r="G154" s="225"/>
      <c r="H154" s="228">
        <v>20</v>
      </c>
      <c r="I154" s="229"/>
      <c r="J154" s="225"/>
      <c r="K154" s="225"/>
      <c r="L154" s="230"/>
      <c r="M154" s="231"/>
      <c r="N154" s="232"/>
      <c r="O154" s="232"/>
      <c r="P154" s="232"/>
      <c r="Q154" s="232"/>
      <c r="R154" s="232"/>
      <c r="S154" s="232"/>
      <c r="T154" s="233"/>
      <c r="U154" s="13"/>
      <c r="V154" s="13"/>
      <c r="W154" s="13"/>
      <c r="X154" s="13"/>
      <c r="Y154" s="13"/>
      <c r="Z154" s="13"/>
      <c r="AA154" s="13"/>
      <c r="AB154" s="13"/>
      <c r="AC154" s="13"/>
      <c r="AD154" s="13"/>
      <c r="AE154" s="13"/>
      <c r="AT154" s="234" t="s">
        <v>131</v>
      </c>
      <c r="AU154" s="234" t="s">
        <v>80</v>
      </c>
      <c r="AV154" s="13" t="s">
        <v>80</v>
      </c>
      <c r="AW154" s="13" t="s">
        <v>31</v>
      </c>
      <c r="AX154" s="13" t="s">
        <v>70</v>
      </c>
      <c r="AY154" s="234" t="s">
        <v>120</v>
      </c>
    </row>
    <row r="155" s="14" customFormat="1">
      <c r="A155" s="14"/>
      <c r="B155" s="235"/>
      <c r="C155" s="236"/>
      <c r="D155" s="219" t="s">
        <v>131</v>
      </c>
      <c r="E155" s="237" t="s">
        <v>19</v>
      </c>
      <c r="F155" s="238" t="s">
        <v>135</v>
      </c>
      <c r="G155" s="236"/>
      <c r="H155" s="239">
        <v>52</v>
      </c>
      <c r="I155" s="240"/>
      <c r="J155" s="236"/>
      <c r="K155" s="236"/>
      <c r="L155" s="241"/>
      <c r="M155" s="242"/>
      <c r="N155" s="243"/>
      <c r="O155" s="243"/>
      <c r="P155" s="243"/>
      <c r="Q155" s="243"/>
      <c r="R155" s="243"/>
      <c r="S155" s="243"/>
      <c r="T155" s="244"/>
      <c r="U155" s="14"/>
      <c r="V155" s="14"/>
      <c r="W155" s="14"/>
      <c r="X155" s="14"/>
      <c r="Y155" s="14"/>
      <c r="Z155" s="14"/>
      <c r="AA155" s="14"/>
      <c r="AB155" s="14"/>
      <c r="AC155" s="14"/>
      <c r="AD155" s="14"/>
      <c r="AE155" s="14"/>
      <c r="AT155" s="245" t="s">
        <v>131</v>
      </c>
      <c r="AU155" s="245" t="s">
        <v>80</v>
      </c>
      <c r="AV155" s="14" t="s">
        <v>127</v>
      </c>
      <c r="AW155" s="14" t="s">
        <v>31</v>
      </c>
      <c r="AX155" s="14" t="s">
        <v>78</v>
      </c>
      <c r="AY155" s="245" t="s">
        <v>120</v>
      </c>
    </row>
    <row r="156" s="2" customFormat="1" ht="24.15" customHeight="1">
      <c r="A156" s="38"/>
      <c r="B156" s="39"/>
      <c r="C156" s="205" t="s">
        <v>212</v>
      </c>
      <c r="D156" s="205" t="s">
        <v>123</v>
      </c>
      <c r="E156" s="206" t="s">
        <v>213</v>
      </c>
      <c r="F156" s="207" t="s">
        <v>214</v>
      </c>
      <c r="G156" s="208" t="s">
        <v>138</v>
      </c>
      <c r="H156" s="209">
        <v>3032</v>
      </c>
      <c r="I156" s="210"/>
      <c r="J156" s="211">
        <f>ROUND(I156*H156,2)</f>
        <v>0</v>
      </c>
      <c r="K156" s="212"/>
      <c r="L156" s="44"/>
      <c r="M156" s="213" t="s">
        <v>19</v>
      </c>
      <c r="N156" s="214" t="s">
        <v>41</v>
      </c>
      <c r="O156" s="84"/>
      <c r="P156" s="215">
        <f>O156*H156</f>
        <v>0</v>
      </c>
      <c r="Q156" s="215">
        <v>0</v>
      </c>
      <c r="R156" s="215">
        <f>Q156*H156</f>
        <v>0</v>
      </c>
      <c r="S156" s="215">
        <v>0</v>
      </c>
      <c r="T156" s="216">
        <f>S156*H156</f>
        <v>0</v>
      </c>
      <c r="U156" s="38"/>
      <c r="V156" s="38"/>
      <c r="W156" s="38"/>
      <c r="X156" s="38"/>
      <c r="Y156" s="38"/>
      <c r="Z156" s="38"/>
      <c r="AA156" s="38"/>
      <c r="AB156" s="38"/>
      <c r="AC156" s="38"/>
      <c r="AD156" s="38"/>
      <c r="AE156" s="38"/>
      <c r="AR156" s="217" t="s">
        <v>127</v>
      </c>
      <c r="AT156" s="217" t="s">
        <v>123</v>
      </c>
      <c r="AU156" s="217" t="s">
        <v>80</v>
      </c>
      <c r="AY156" s="17" t="s">
        <v>120</v>
      </c>
      <c r="BE156" s="218">
        <f>IF(N156="základní",J156,0)</f>
        <v>0</v>
      </c>
      <c r="BF156" s="218">
        <f>IF(N156="snížená",J156,0)</f>
        <v>0</v>
      </c>
      <c r="BG156" s="218">
        <f>IF(N156="zákl. přenesená",J156,0)</f>
        <v>0</v>
      </c>
      <c r="BH156" s="218">
        <f>IF(N156="sníž. přenesená",J156,0)</f>
        <v>0</v>
      </c>
      <c r="BI156" s="218">
        <f>IF(N156="nulová",J156,0)</f>
        <v>0</v>
      </c>
      <c r="BJ156" s="17" t="s">
        <v>78</v>
      </c>
      <c r="BK156" s="218">
        <f>ROUND(I156*H156,2)</f>
        <v>0</v>
      </c>
      <c r="BL156" s="17" t="s">
        <v>127</v>
      </c>
      <c r="BM156" s="217" t="s">
        <v>215</v>
      </c>
    </row>
    <row r="157" s="2" customFormat="1">
      <c r="A157" s="38"/>
      <c r="B157" s="39"/>
      <c r="C157" s="40"/>
      <c r="D157" s="219" t="s">
        <v>129</v>
      </c>
      <c r="E157" s="40"/>
      <c r="F157" s="220" t="s">
        <v>216</v>
      </c>
      <c r="G157" s="40"/>
      <c r="H157" s="40"/>
      <c r="I157" s="221"/>
      <c r="J157" s="40"/>
      <c r="K157" s="40"/>
      <c r="L157" s="44"/>
      <c r="M157" s="222"/>
      <c r="N157" s="223"/>
      <c r="O157" s="84"/>
      <c r="P157" s="84"/>
      <c r="Q157" s="84"/>
      <c r="R157" s="84"/>
      <c r="S157" s="84"/>
      <c r="T157" s="85"/>
      <c r="U157" s="38"/>
      <c r="V157" s="38"/>
      <c r="W157" s="38"/>
      <c r="X157" s="38"/>
      <c r="Y157" s="38"/>
      <c r="Z157" s="38"/>
      <c r="AA157" s="38"/>
      <c r="AB157" s="38"/>
      <c r="AC157" s="38"/>
      <c r="AD157" s="38"/>
      <c r="AE157" s="38"/>
      <c r="AT157" s="17" t="s">
        <v>129</v>
      </c>
      <c r="AU157" s="17" t="s">
        <v>80</v>
      </c>
    </row>
    <row r="158" s="13" customFormat="1">
      <c r="A158" s="13"/>
      <c r="B158" s="224"/>
      <c r="C158" s="225"/>
      <c r="D158" s="219" t="s">
        <v>131</v>
      </c>
      <c r="E158" s="226" t="s">
        <v>19</v>
      </c>
      <c r="F158" s="227" t="s">
        <v>217</v>
      </c>
      <c r="G158" s="225"/>
      <c r="H158" s="228">
        <v>1278</v>
      </c>
      <c r="I158" s="229"/>
      <c r="J158" s="225"/>
      <c r="K158" s="225"/>
      <c r="L158" s="230"/>
      <c r="M158" s="231"/>
      <c r="N158" s="232"/>
      <c r="O158" s="232"/>
      <c r="P158" s="232"/>
      <c r="Q158" s="232"/>
      <c r="R158" s="232"/>
      <c r="S158" s="232"/>
      <c r="T158" s="233"/>
      <c r="U158" s="13"/>
      <c r="V158" s="13"/>
      <c r="W158" s="13"/>
      <c r="X158" s="13"/>
      <c r="Y158" s="13"/>
      <c r="Z158" s="13"/>
      <c r="AA158" s="13"/>
      <c r="AB158" s="13"/>
      <c r="AC158" s="13"/>
      <c r="AD158" s="13"/>
      <c r="AE158" s="13"/>
      <c r="AT158" s="234" t="s">
        <v>131</v>
      </c>
      <c r="AU158" s="234" t="s">
        <v>80</v>
      </c>
      <c r="AV158" s="13" t="s">
        <v>80</v>
      </c>
      <c r="AW158" s="13" t="s">
        <v>31</v>
      </c>
      <c r="AX158" s="13" t="s">
        <v>70</v>
      </c>
      <c r="AY158" s="234" t="s">
        <v>120</v>
      </c>
    </row>
    <row r="159" s="13" customFormat="1">
      <c r="A159" s="13"/>
      <c r="B159" s="224"/>
      <c r="C159" s="225"/>
      <c r="D159" s="219" t="s">
        <v>131</v>
      </c>
      <c r="E159" s="226" t="s">
        <v>19</v>
      </c>
      <c r="F159" s="227" t="s">
        <v>218</v>
      </c>
      <c r="G159" s="225"/>
      <c r="H159" s="228">
        <v>522</v>
      </c>
      <c r="I159" s="229"/>
      <c r="J159" s="225"/>
      <c r="K159" s="225"/>
      <c r="L159" s="230"/>
      <c r="M159" s="231"/>
      <c r="N159" s="232"/>
      <c r="O159" s="232"/>
      <c r="P159" s="232"/>
      <c r="Q159" s="232"/>
      <c r="R159" s="232"/>
      <c r="S159" s="232"/>
      <c r="T159" s="233"/>
      <c r="U159" s="13"/>
      <c r="V159" s="13"/>
      <c r="W159" s="13"/>
      <c r="X159" s="13"/>
      <c r="Y159" s="13"/>
      <c r="Z159" s="13"/>
      <c r="AA159" s="13"/>
      <c r="AB159" s="13"/>
      <c r="AC159" s="13"/>
      <c r="AD159" s="13"/>
      <c r="AE159" s="13"/>
      <c r="AT159" s="234" t="s">
        <v>131</v>
      </c>
      <c r="AU159" s="234" t="s">
        <v>80</v>
      </c>
      <c r="AV159" s="13" t="s">
        <v>80</v>
      </c>
      <c r="AW159" s="13" t="s">
        <v>31</v>
      </c>
      <c r="AX159" s="13" t="s">
        <v>70</v>
      </c>
      <c r="AY159" s="234" t="s">
        <v>120</v>
      </c>
    </row>
    <row r="160" s="13" customFormat="1">
      <c r="A160" s="13"/>
      <c r="B160" s="224"/>
      <c r="C160" s="225"/>
      <c r="D160" s="219" t="s">
        <v>131</v>
      </c>
      <c r="E160" s="226" t="s">
        <v>19</v>
      </c>
      <c r="F160" s="227" t="s">
        <v>219</v>
      </c>
      <c r="G160" s="225"/>
      <c r="H160" s="228">
        <v>1232</v>
      </c>
      <c r="I160" s="229"/>
      <c r="J160" s="225"/>
      <c r="K160" s="225"/>
      <c r="L160" s="230"/>
      <c r="M160" s="231"/>
      <c r="N160" s="232"/>
      <c r="O160" s="232"/>
      <c r="P160" s="232"/>
      <c r="Q160" s="232"/>
      <c r="R160" s="232"/>
      <c r="S160" s="232"/>
      <c r="T160" s="233"/>
      <c r="U160" s="13"/>
      <c r="V160" s="13"/>
      <c r="W160" s="13"/>
      <c r="X160" s="13"/>
      <c r="Y160" s="13"/>
      <c r="Z160" s="13"/>
      <c r="AA160" s="13"/>
      <c r="AB160" s="13"/>
      <c r="AC160" s="13"/>
      <c r="AD160" s="13"/>
      <c r="AE160" s="13"/>
      <c r="AT160" s="234" t="s">
        <v>131</v>
      </c>
      <c r="AU160" s="234" t="s">
        <v>80</v>
      </c>
      <c r="AV160" s="13" t="s">
        <v>80</v>
      </c>
      <c r="AW160" s="13" t="s">
        <v>31</v>
      </c>
      <c r="AX160" s="13" t="s">
        <v>70</v>
      </c>
      <c r="AY160" s="234" t="s">
        <v>120</v>
      </c>
    </row>
    <row r="161" s="14" customFormat="1">
      <c r="A161" s="14"/>
      <c r="B161" s="235"/>
      <c r="C161" s="236"/>
      <c r="D161" s="219" t="s">
        <v>131</v>
      </c>
      <c r="E161" s="237" t="s">
        <v>19</v>
      </c>
      <c r="F161" s="238" t="s">
        <v>135</v>
      </c>
      <c r="G161" s="236"/>
      <c r="H161" s="239">
        <v>3032</v>
      </c>
      <c r="I161" s="240"/>
      <c r="J161" s="236"/>
      <c r="K161" s="236"/>
      <c r="L161" s="241"/>
      <c r="M161" s="242"/>
      <c r="N161" s="243"/>
      <c r="O161" s="243"/>
      <c r="P161" s="243"/>
      <c r="Q161" s="243"/>
      <c r="R161" s="243"/>
      <c r="S161" s="243"/>
      <c r="T161" s="244"/>
      <c r="U161" s="14"/>
      <c r="V161" s="14"/>
      <c r="W161" s="14"/>
      <c r="X161" s="14"/>
      <c r="Y161" s="14"/>
      <c r="Z161" s="14"/>
      <c r="AA161" s="14"/>
      <c r="AB161" s="14"/>
      <c r="AC161" s="14"/>
      <c r="AD161" s="14"/>
      <c r="AE161" s="14"/>
      <c r="AT161" s="245" t="s">
        <v>131</v>
      </c>
      <c r="AU161" s="245" t="s">
        <v>80</v>
      </c>
      <c r="AV161" s="14" t="s">
        <v>127</v>
      </c>
      <c r="AW161" s="14" t="s">
        <v>31</v>
      </c>
      <c r="AX161" s="14" t="s">
        <v>78</v>
      </c>
      <c r="AY161" s="245" t="s">
        <v>120</v>
      </c>
    </row>
    <row r="162" s="2" customFormat="1" ht="14.4" customHeight="1">
      <c r="A162" s="38"/>
      <c r="B162" s="39"/>
      <c r="C162" s="205" t="s">
        <v>220</v>
      </c>
      <c r="D162" s="205" t="s">
        <v>123</v>
      </c>
      <c r="E162" s="206" t="s">
        <v>221</v>
      </c>
      <c r="F162" s="207" t="s">
        <v>222</v>
      </c>
      <c r="G162" s="208" t="s">
        <v>206</v>
      </c>
      <c r="H162" s="209">
        <v>10</v>
      </c>
      <c r="I162" s="210"/>
      <c r="J162" s="211">
        <f>ROUND(I162*H162,2)</f>
        <v>0</v>
      </c>
      <c r="K162" s="212"/>
      <c r="L162" s="44"/>
      <c r="M162" s="213" t="s">
        <v>19</v>
      </c>
      <c r="N162" s="214" t="s">
        <v>41</v>
      </c>
      <c r="O162" s="84"/>
      <c r="P162" s="215">
        <f>O162*H162</f>
        <v>0</v>
      </c>
      <c r="Q162" s="215">
        <v>0</v>
      </c>
      <c r="R162" s="215">
        <f>Q162*H162</f>
        <v>0</v>
      </c>
      <c r="S162" s="215">
        <v>0</v>
      </c>
      <c r="T162" s="216">
        <f>S162*H162</f>
        <v>0</v>
      </c>
      <c r="U162" s="38"/>
      <c r="V162" s="38"/>
      <c r="W162" s="38"/>
      <c r="X162" s="38"/>
      <c r="Y162" s="38"/>
      <c r="Z162" s="38"/>
      <c r="AA162" s="38"/>
      <c r="AB162" s="38"/>
      <c r="AC162" s="38"/>
      <c r="AD162" s="38"/>
      <c r="AE162" s="38"/>
      <c r="AR162" s="217" t="s">
        <v>127</v>
      </c>
      <c r="AT162" s="217" t="s">
        <v>123</v>
      </c>
      <c r="AU162" s="217" t="s">
        <v>80</v>
      </c>
      <c r="AY162" s="17" t="s">
        <v>120</v>
      </c>
      <c r="BE162" s="218">
        <f>IF(N162="základní",J162,0)</f>
        <v>0</v>
      </c>
      <c r="BF162" s="218">
        <f>IF(N162="snížená",J162,0)</f>
        <v>0</v>
      </c>
      <c r="BG162" s="218">
        <f>IF(N162="zákl. přenesená",J162,0)</f>
        <v>0</v>
      </c>
      <c r="BH162" s="218">
        <f>IF(N162="sníž. přenesená",J162,0)</f>
        <v>0</v>
      </c>
      <c r="BI162" s="218">
        <f>IF(N162="nulová",J162,0)</f>
        <v>0</v>
      </c>
      <c r="BJ162" s="17" t="s">
        <v>78</v>
      </c>
      <c r="BK162" s="218">
        <f>ROUND(I162*H162,2)</f>
        <v>0</v>
      </c>
      <c r="BL162" s="17" t="s">
        <v>127</v>
      </c>
      <c r="BM162" s="217" t="s">
        <v>223</v>
      </c>
    </row>
    <row r="163" s="2" customFormat="1">
      <c r="A163" s="38"/>
      <c r="B163" s="39"/>
      <c r="C163" s="40"/>
      <c r="D163" s="219" t="s">
        <v>129</v>
      </c>
      <c r="E163" s="40"/>
      <c r="F163" s="220" t="s">
        <v>224</v>
      </c>
      <c r="G163" s="40"/>
      <c r="H163" s="40"/>
      <c r="I163" s="221"/>
      <c r="J163" s="40"/>
      <c r="K163" s="40"/>
      <c r="L163" s="44"/>
      <c r="M163" s="222"/>
      <c r="N163" s="223"/>
      <c r="O163" s="84"/>
      <c r="P163" s="84"/>
      <c r="Q163" s="84"/>
      <c r="R163" s="84"/>
      <c r="S163" s="84"/>
      <c r="T163" s="85"/>
      <c r="U163" s="38"/>
      <c r="V163" s="38"/>
      <c r="W163" s="38"/>
      <c r="X163" s="38"/>
      <c r="Y163" s="38"/>
      <c r="Z163" s="38"/>
      <c r="AA163" s="38"/>
      <c r="AB163" s="38"/>
      <c r="AC163" s="38"/>
      <c r="AD163" s="38"/>
      <c r="AE163" s="38"/>
      <c r="AT163" s="17" t="s">
        <v>129</v>
      </c>
      <c r="AU163" s="17" t="s">
        <v>80</v>
      </c>
    </row>
    <row r="164" s="13" customFormat="1">
      <c r="A164" s="13"/>
      <c r="B164" s="224"/>
      <c r="C164" s="225"/>
      <c r="D164" s="219" t="s">
        <v>131</v>
      </c>
      <c r="E164" s="226" t="s">
        <v>19</v>
      </c>
      <c r="F164" s="227" t="s">
        <v>225</v>
      </c>
      <c r="G164" s="225"/>
      <c r="H164" s="228">
        <v>4</v>
      </c>
      <c r="I164" s="229"/>
      <c r="J164" s="225"/>
      <c r="K164" s="225"/>
      <c r="L164" s="230"/>
      <c r="M164" s="231"/>
      <c r="N164" s="232"/>
      <c r="O164" s="232"/>
      <c r="P164" s="232"/>
      <c r="Q164" s="232"/>
      <c r="R164" s="232"/>
      <c r="S164" s="232"/>
      <c r="T164" s="233"/>
      <c r="U164" s="13"/>
      <c r="V164" s="13"/>
      <c r="W164" s="13"/>
      <c r="X164" s="13"/>
      <c r="Y164" s="13"/>
      <c r="Z164" s="13"/>
      <c r="AA164" s="13"/>
      <c r="AB164" s="13"/>
      <c r="AC164" s="13"/>
      <c r="AD164" s="13"/>
      <c r="AE164" s="13"/>
      <c r="AT164" s="234" t="s">
        <v>131</v>
      </c>
      <c r="AU164" s="234" t="s">
        <v>80</v>
      </c>
      <c r="AV164" s="13" t="s">
        <v>80</v>
      </c>
      <c r="AW164" s="13" t="s">
        <v>31</v>
      </c>
      <c r="AX164" s="13" t="s">
        <v>70</v>
      </c>
      <c r="AY164" s="234" t="s">
        <v>120</v>
      </c>
    </row>
    <row r="165" s="13" customFormat="1">
      <c r="A165" s="13"/>
      <c r="B165" s="224"/>
      <c r="C165" s="225"/>
      <c r="D165" s="219" t="s">
        <v>131</v>
      </c>
      <c r="E165" s="226" t="s">
        <v>19</v>
      </c>
      <c r="F165" s="227" t="s">
        <v>226</v>
      </c>
      <c r="G165" s="225"/>
      <c r="H165" s="228">
        <v>2</v>
      </c>
      <c r="I165" s="229"/>
      <c r="J165" s="225"/>
      <c r="K165" s="225"/>
      <c r="L165" s="230"/>
      <c r="M165" s="231"/>
      <c r="N165" s="232"/>
      <c r="O165" s="232"/>
      <c r="P165" s="232"/>
      <c r="Q165" s="232"/>
      <c r="R165" s="232"/>
      <c r="S165" s="232"/>
      <c r="T165" s="233"/>
      <c r="U165" s="13"/>
      <c r="V165" s="13"/>
      <c r="W165" s="13"/>
      <c r="X165" s="13"/>
      <c r="Y165" s="13"/>
      <c r="Z165" s="13"/>
      <c r="AA165" s="13"/>
      <c r="AB165" s="13"/>
      <c r="AC165" s="13"/>
      <c r="AD165" s="13"/>
      <c r="AE165" s="13"/>
      <c r="AT165" s="234" t="s">
        <v>131</v>
      </c>
      <c r="AU165" s="234" t="s">
        <v>80</v>
      </c>
      <c r="AV165" s="13" t="s">
        <v>80</v>
      </c>
      <c r="AW165" s="13" t="s">
        <v>31</v>
      </c>
      <c r="AX165" s="13" t="s">
        <v>70</v>
      </c>
      <c r="AY165" s="234" t="s">
        <v>120</v>
      </c>
    </row>
    <row r="166" s="13" customFormat="1">
      <c r="A166" s="13"/>
      <c r="B166" s="224"/>
      <c r="C166" s="225"/>
      <c r="D166" s="219" t="s">
        <v>131</v>
      </c>
      <c r="E166" s="226" t="s">
        <v>19</v>
      </c>
      <c r="F166" s="227" t="s">
        <v>227</v>
      </c>
      <c r="G166" s="225"/>
      <c r="H166" s="228">
        <v>4</v>
      </c>
      <c r="I166" s="229"/>
      <c r="J166" s="225"/>
      <c r="K166" s="225"/>
      <c r="L166" s="230"/>
      <c r="M166" s="231"/>
      <c r="N166" s="232"/>
      <c r="O166" s="232"/>
      <c r="P166" s="232"/>
      <c r="Q166" s="232"/>
      <c r="R166" s="232"/>
      <c r="S166" s="232"/>
      <c r="T166" s="233"/>
      <c r="U166" s="13"/>
      <c r="V166" s="13"/>
      <c r="W166" s="13"/>
      <c r="X166" s="13"/>
      <c r="Y166" s="13"/>
      <c r="Z166" s="13"/>
      <c r="AA166" s="13"/>
      <c r="AB166" s="13"/>
      <c r="AC166" s="13"/>
      <c r="AD166" s="13"/>
      <c r="AE166" s="13"/>
      <c r="AT166" s="234" t="s">
        <v>131</v>
      </c>
      <c r="AU166" s="234" t="s">
        <v>80</v>
      </c>
      <c r="AV166" s="13" t="s">
        <v>80</v>
      </c>
      <c r="AW166" s="13" t="s">
        <v>31</v>
      </c>
      <c r="AX166" s="13" t="s">
        <v>70</v>
      </c>
      <c r="AY166" s="234" t="s">
        <v>120</v>
      </c>
    </row>
    <row r="167" s="14" customFormat="1">
      <c r="A167" s="14"/>
      <c r="B167" s="235"/>
      <c r="C167" s="236"/>
      <c r="D167" s="219" t="s">
        <v>131</v>
      </c>
      <c r="E167" s="237" t="s">
        <v>19</v>
      </c>
      <c r="F167" s="238" t="s">
        <v>135</v>
      </c>
      <c r="G167" s="236"/>
      <c r="H167" s="239">
        <v>10</v>
      </c>
      <c r="I167" s="240"/>
      <c r="J167" s="236"/>
      <c r="K167" s="236"/>
      <c r="L167" s="241"/>
      <c r="M167" s="242"/>
      <c r="N167" s="243"/>
      <c r="O167" s="243"/>
      <c r="P167" s="243"/>
      <c r="Q167" s="243"/>
      <c r="R167" s="243"/>
      <c r="S167" s="243"/>
      <c r="T167" s="244"/>
      <c r="U167" s="14"/>
      <c r="V167" s="14"/>
      <c r="W167" s="14"/>
      <c r="X167" s="14"/>
      <c r="Y167" s="14"/>
      <c r="Z167" s="14"/>
      <c r="AA167" s="14"/>
      <c r="AB167" s="14"/>
      <c r="AC167" s="14"/>
      <c r="AD167" s="14"/>
      <c r="AE167" s="14"/>
      <c r="AT167" s="245" t="s">
        <v>131</v>
      </c>
      <c r="AU167" s="245" t="s">
        <v>80</v>
      </c>
      <c r="AV167" s="14" t="s">
        <v>127</v>
      </c>
      <c r="AW167" s="14" t="s">
        <v>31</v>
      </c>
      <c r="AX167" s="14" t="s">
        <v>78</v>
      </c>
      <c r="AY167" s="245" t="s">
        <v>120</v>
      </c>
    </row>
    <row r="168" s="2" customFormat="1" ht="14.4" customHeight="1">
      <c r="A168" s="38"/>
      <c r="B168" s="39"/>
      <c r="C168" s="205" t="s">
        <v>8</v>
      </c>
      <c r="D168" s="205" t="s">
        <v>123</v>
      </c>
      <c r="E168" s="206" t="s">
        <v>228</v>
      </c>
      <c r="F168" s="207" t="s">
        <v>229</v>
      </c>
      <c r="G168" s="208" t="s">
        <v>160</v>
      </c>
      <c r="H168" s="209">
        <v>1.516</v>
      </c>
      <c r="I168" s="210"/>
      <c r="J168" s="211">
        <f>ROUND(I168*H168,2)</f>
        <v>0</v>
      </c>
      <c r="K168" s="212"/>
      <c r="L168" s="44"/>
      <c r="M168" s="213" t="s">
        <v>19</v>
      </c>
      <c r="N168" s="214" t="s">
        <v>41</v>
      </c>
      <c r="O168" s="84"/>
      <c r="P168" s="215">
        <f>O168*H168</f>
        <v>0</v>
      </c>
      <c r="Q168" s="215">
        <v>0</v>
      </c>
      <c r="R168" s="215">
        <f>Q168*H168</f>
        <v>0</v>
      </c>
      <c r="S168" s="215">
        <v>0</v>
      </c>
      <c r="T168" s="216">
        <f>S168*H168</f>
        <v>0</v>
      </c>
      <c r="U168" s="38"/>
      <c r="V168" s="38"/>
      <c r="W168" s="38"/>
      <c r="X168" s="38"/>
      <c r="Y168" s="38"/>
      <c r="Z168" s="38"/>
      <c r="AA168" s="38"/>
      <c r="AB168" s="38"/>
      <c r="AC168" s="38"/>
      <c r="AD168" s="38"/>
      <c r="AE168" s="38"/>
      <c r="AR168" s="217" t="s">
        <v>127</v>
      </c>
      <c r="AT168" s="217" t="s">
        <v>123</v>
      </c>
      <c r="AU168" s="217" t="s">
        <v>80</v>
      </c>
      <c r="AY168" s="17" t="s">
        <v>120</v>
      </c>
      <c r="BE168" s="218">
        <f>IF(N168="základní",J168,0)</f>
        <v>0</v>
      </c>
      <c r="BF168" s="218">
        <f>IF(N168="snížená",J168,0)</f>
        <v>0</v>
      </c>
      <c r="BG168" s="218">
        <f>IF(N168="zákl. přenesená",J168,0)</f>
        <v>0</v>
      </c>
      <c r="BH168" s="218">
        <f>IF(N168="sníž. přenesená",J168,0)</f>
        <v>0</v>
      </c>
      <c r="BI168" s="218">
        <f>IF(N168="nulová",J168,0)</f>
        <v>0</v>
      </c>
      <c r="BJ168" s="17" t="s">
        <v>78</v>
      </c>
      <c r="BK168" s="218">
        <f>ROUND(I168*H168,2)</f>
        <v>0</v>
      </c>
      <c r="BL168" s="17" t="s">
        <v>127</v>
      </c>
      <c r="BM168" s="217" t="s">
        <v>230</v>
      </c>
    </row>
    <row r="169" s="2" customFormat="1">
      <c r="A169" s="38"/>
      <c r="B169" s="39"/>
      <c r="C169" s="40"/>
      <c r="D169" s="219" t="s">
        <v>129</v>
      </c>
      <c r="E169" s="40"/>
      <c r="F169" s="220" t="s">
        <v>231</v>
      </c>
      <c r="G169" s="40"/>
      <c r="H169" s="40"/>
      <c r="I169" s="221"/>
      <c r="J169" s="40"/>
      <c r="K169" s="40"/>
      <c r="L169" s="44"/>
      <c r="M169" s="222"/>
      <c r="N169" s="223"/>
      <c r="O169" s="84"/>
      <c r="P169" s="84"/>
      <c r="Q169" s="84"/>
      <c r="R169" s="84"/>
      <c r="S169" s="84"/>
      <c r="T169" s="85"/>
      <c r="U169" s="38"/>
      <c r="V169" s="38"/>
      <c r="W169" s="38"/>
      <c r="X169" s="38"/>
      <c r="Y169" s="38"/>
      <c r="Z169" s="38"/>
      <c r="AA169" s="38"/>
      <c r="AB169" s="38"/>
      <c r="AC169" s="38"/>
      <c r="AD169" s="38"/>
      <c r="AE169" s="38"/>
      <c r="AT169" s="17" t="s">
        <v>129</v>
      </c>
      <c r="AU169" s="17" t="s">
        <v>80</v>
      </c>
    </row>
    <row r="170" s="15" customFormat="1">
      <c r="A170" s="15"/>
      <c r="B170" s="257"/>
      <c r="C170" s="258"/>
      <c r="D170" s="219" t="s">
        <v>131</v>
      </c>
      <c r="E170" s="259" t="s">
        <v>19</v>
      </c>
      <c r="F170" s="260" t="s">
        <v>232</v>
      </c>
      <c r="G170" s="258"/>
      <c r="H170" s="259" t="s">
        <v>19</v>
      </c>
      <c r="I170" s="261"/>
      <c r="J170" s="258"/>
      <c r="K170" s="258"/>
      <c r="L170" s="262"/>
      <c r="M170" s="263"/>
      <c r="N170" s="264"/>
      <c r="O170" s="264"/>
      <c r="P170" s="264"/>
      <c r="Q170" s="264"/>
      <c r="R170" s="264"/>
      <c r="S170" s="264"/>
      <c r="T170" s="265"/>
      <c r="U170" s="15"/>
      <c r="V170" s="15"/>
      <c r="W170" s="15"/>
      <c r="X170" s="15"/>
      <c r="Y170" s="15"/>
      <c r="Z170" s="15"/>
      <c r="AA170" s="15"/>
      <c r="AB170" s="15"/>
      <c r="AC170" s="15"/>
      <c r="AD170" s="15"/>
      <c r="AE170" s="15"/>
      <c r="AT170" s="266" t="s">
        <v>131</v>
      </c>
      <c r="AU170" s="266" t="s">
        <v>80</v>
      </c>
      <c r="AV170" s="15" t="s">
        <v>78</v>
      </c>
      <c r="AW170" s="15" t="s">
        <v>31</v>
      </c>
      <c r="AX170" s="15" t="s">
        <v>70</v>
      </c>
      <c r="AY170" s="266" t="s">
        <v>120</v>
      </c>
    </row>
    <row r="171" s="13" customFormat="1">
      <c r="A171" s="13"/>
      <c r="B171" s="224"/>
      <c r="C171" s="225"/>
      <c r="D171" s="219" t="s">
        <v>131</v>
      </c>
      <c r="E171" s="226" t="s">
        <v>19</v>
      </c>
      <c r="F171" s="227" t="s">
        <v>163</v>
      </c>
      <c r="G171" s="225"/>
      <c r="H171" s="228">
        <v>0.63900000000000001</v>
      </c>
      <c r="I171" s="229"/>
      <c r="J171" s="225"/>
      <c r="K171" s="225"/>
      <c r="L171" s="230"/>
      <c r="M171" s="231"/>
      <c r="N171" s="232"/>
      <c r="O171" s="232"/>
      <c r="P171" s="232"/>
      <c r="Q171" s="232"/>
      <c r="R171" s="232"/>
      <c r="S171" s="232"/>
      <c r="T171" s="233"/>
      <c r="U171" s="13"/>
      <c r="V171" s="13"/>
      <c r="W171" s="13"/>
      <c r="X171" s="13"/>
      <c r="Y171" s="13"/>
      <c r="Z171" s="13"/>
      <c r="AA171" s="13"/>
      <c r="AB171" s="13"/>
      <c r="AC171" s="13"/>
      <c r="AD171" s="13"/>
      <c r="AE171" s="13"/>
      <c r="AT171" s="234" t="s">
        <v>131</v>
      </c>
      <c r="AU171" s="234" t="s">
        <v>80</v>
      </c>
      <c r="AV171" s="13" t="s">
        <v>80</v>
      </c>
      <c r="AW171" s="13" t="s">
        <v>31</v>
      </c>
      <c r="AX171" s="13" t="s">
        <v>70</v>
      </c>
      <c r="AY171" s="234" t="s">
        <v>120</v>
      </c>
    </row>
    <row r="172" s="13" customFormat="1">
      <c r="A172" s="13"/>
      <c r="B172" s="224"/>
      <c r="C172" s="225"/>
      <c r="D172" s="219" t="s">
        <v>131</v>
      </c>
      <c r="E172" s="226" t="s">
        <v>19</v>
      </c>
      <c r="F172" s="227" t="s">
        <v>233</v>
      </c>
      <c r="G172" s="225"/>
      <c r="H172" s="228">
        <v>0.26100000000000001</v>
      </c>
      <c r="I172" s="229"/>
      <c r="J172" s="225"/>
      <c r="K172" s="225"/>
      <c r="L172" s="230"/>
      <c r="M172" s="231"/>
      <c r="N172" s="232"/>
      <c r="O172" s="232"/>
      <c r="P172" s="232"/>
      <c r="Q172" s="232"/>
      <c r="R172" s="232"/>
      <c r="S172" s="232"/>
      <c r="T172" s="233"/>
      <c r="U172" s="13"/>
      <c r="V172" s="13"/>
      <c r="W172" s="13"/>
      <c r="X172" s="13"/>
      <c r="Y172" s="13"/>
      <c r="Z172" s="13"/>
      <c r="AA172" s="13"/>
      <c r="AB172" s="13"/>
      <c r="AC172" s="13"/>
      <c r="AD172" s="13"/>
      <c r="AE172" s="13"/>
      <c r="AT172" s="234" t="s">
        <v>131</v>
      </c>
      <c r="AU172" s="234" t="s">
        <v>80</v>
      </c>
      <c r="AV172" s="13" t="s">
        <v>80</v>
      </c>
      <c r="AW172" s="13" t="s">
        <v>31</v>
      </c>
      <c r="AX172" s="13" t="s">
        <v>70</v>
      </c>
      <c r="AY172" s="234" t="s">
        <v>120</v>
      </c>
    </row>
    <row r="173" s="13" customFormat="1">
      <c r="A173" s="13"/>
      <c r="B173" s="224"/>
      <c r="C173" s="225"/>
      <c r="D173" s="219" t="s">
        <v>131</v>
      </c>
      <c r="E173" s="226" t="s">
        <v>19</v>
      </c>
      <c r="F173" s="227" t="s">
        <v>165</v>
      </c>
      <c r="G173" s="225"/>
      <c r="H173" s="228">
        <v>0.61599999999999999</v>
      </c>
      <c r="I173" s="229"/>
      <c r="J173" s="225"/>
      <c r="K173" s="225"/>
      <c r="L173" s="230"/>
      <c r="M173" s="231"/>
      <c r="N173" s="232"/>
      <c r="O173" s="232"/>
      <c r="P173" s="232"/>
      <c r="Q173" s="232"/>
      <c r="R173" s="232"/>
      <c r="S173" s="232"/>
      <c r="T173" s="233"/>
      <c r="U173" s="13"/>
      <c r="V173" s="13"/>
      <c r="W173" s="13"/>
      <c r="X173" s="13"/>
      <c r="Y173" s="13"/>
      <c r="Z173" s="13"/>
      <c r="AA173" s="13"/>
      <c r="AB173" s="13"/>
      <c r="AC173" s="13"/>
      <c r="AD173" s="13"/>
      <c r="AE173" s="13"/>
      <c r="AT173" s="234" t="s">
        <v>131</v>
      </c>
      <c r="AU173" s="234" t="s">
        <v>80</v>
      </c>
      <c r="AV173" s="13" t="s">
        <v>80</v>
      </c>
      <c r="AW173" s="13" t="s">
        <v>31</v>
      </c>
      <c r="AX173" s="13" t="s">
        <v>70</v>
      </c>
      <c r="AY173" s="234" t="s">
        <v>120</v>
      </c>
    </row>
    <row r="174" s="14" customFormat="1">
      <c r="A174" s="14"/>
      <c r="B174" s="235"/>
      <c r="C174" s="236"/>
      <c r="D174" s="219" t="s">
        <v>131</v>
      </c>
      <c r="E174" s="237" t="s">
        <v>19</v>
      </c>
      <c r="F174" s="238" t="s">
        <v>135</v>
      </c>
      <c r="G174" s="236"/>
      <c r="H174" s="239">
        <v>1.516</v>
      </c>
      <c r="I174" s="240"/>
      <c r="J174" s="236"/>
      <c r="K174" s="236"/>
      <c r="L174" s="241"/>
      <c r="M174" s="242"/>
      <c r="N174" s="243"/>
      <c r="O174" s="243"/>
      <c r="P174" s="243"/>
      <c r="Q174" s="243"/>
      <c r="R174" s="243"/>
      <c r="S174" s="243"/>
      <c r="T174" s="244"/>
      <c r="U174" s="14"/>
      <c r="V174" s="14"/>
      <c r="W174" s="14"/>
      <c r="X174" s="14"/>
      <c r="Y174" s="14"/>
      <c r="Z174" s="14"/>
      <c r="AA174" s="14"/>
      <c r="AB174" s="14"/>
      <c r="AC174" s="14"/>
      <c r="AD174" s="14"/>
      <c r="AE174" s="14"/>
      <c r="AT174" s="245" t="s">
        <v>131</v>
      </c>
      <c r="AU174" s="245" t="s">
        <v>80</v>
      </c>
      <c r="AV174" s="14" t="s">
        <v>127</v>
      </c>
      <c r="AW174" s="14" t="s">
        <v>31</v>
      </c>
      <c r="AX174" s="14" t="s">
        <v>78</v>
      </c>
      <c r="AY174" s="245" t="s">
        <v>120</v>
      </c>
    </row>
    <row r="175" s="2" customFormat="1" ht="14.4" customHeight="1">
      <c r="A175" s="38"/>
      <c r="B175" s="39"/>
      <c r="C175" s="205" t="s">
        <v>234</v>
      </c>
      <c r="D175" s="205" t="s">
        <v>123</v>
      </c>
      <c r="E175" s="206" t="s">
        <v>235</v>
      </c>
      <c r="F175" s="207" t="s">
        <v>236</v>
      </c>
      <c r="G175" s="208" t="s">
        <v>237</v>
      </c>
      <c r="H175" s="209">
        <v>1108</v>
      </c>
      <c r="I175" s="210"/>
      <c r="J175" s="211">
        <f>ROUND(I175*H175,2)</f>
        <v>0</v>
      </c>
      <c r="K175" s="212"/>
      <c r="L175" s="44"/>
      <c r="M175" s="213" t="s">
        <v>19</v>
      </c>
      <c r="N175" s="214" t="s">
        <v>41</v>
      </c>
      <c r="O175" s="84"/>
      <c r="P175" s="215">
        <f>O175*H175</f>
        <v>0</v>
      </c>
      <c r="Q175" s="215">
        <v>0</v>
      </c>
      <c r="R175" s="215">
        <f>Q175*H175</f>
        <v>0</v>
      </c>
      <c r="S175" s="215">
        <v>0</v>
      </c>
      <c r="T175" s="216">
        <f>S175*H175</f>
        <v>0</v>
      </c>
      <c r="U175" s="38"/>
      <c r="V175" s="38"/>
      <c r="W175" s="38"/>
      <c r="X175" s="38"/>
      <c r="Y175" s="38"/>
      <c r="Z175" s="38"/>
      <c r="AA175" s="38"/>
      <c r="AB175" s="38"/>
      <c r="AC175" s="38"/>
      <c r="AD175" s="38"/>
      <c r="AE175" s="38"/>
      <c r="AR175" s="217" t="s">
        <v>127</v>
      </c>
      <c r="AT175" s="217" t="s">
        <v>123</v>
      </c>
      <c r="AU175" s="217" t="s">
        <v>80</v>
      </c>
      <c r="AY175" s="17" t="s">
        <v>120</v>
      </c>
      <c r="BE175" s="218">
        <f>IF(N175="základní",J175,0)</f>
        <v>0</v>
      </c>
      <c r="BF175" s="218">
        <f>IF(N175="snížená",J175,0)</f>
        <v>0</v>
      </c>
      <c r="BG175" s="218">
        <f>IF(N175="zákl. přenesená",J175,0)</f>
        <v>0</v>
      </c>
      <c r="BH175" s="218">
        <f>IF(N175="sníž. přenesená",J175,0)</f>
        <v>0</v>
      </c>
      <c r="BI175" s="218">
        <f>IF(N175="nulová",J175,0)</f>
        <v>0</v>
      </c>
      <c r="BJ175" s="17" t="s">
        <v>78</v>
      </c>
      <c r="BK175" s="218">
        <f>ROUND(I175*H175,2)</f>
        <v>0</v>
      </c>
      <c r="BL175" s="17" t="s">
        <v>127</v>
      </c>
      <c r="BM175" s="217" t="s">
        <v>238</v>
      </c>
    </row>
    <row r="176" s="2" customFormat="1">
      <c r="A176" s="38"/>
      <c r="B176" s="39"/>
      <c r="C176" s="40"/>
      <c r="D176" s="219" t="s">
        <v>129</v>
      </c>
      <c r="E176" s="40"/>
      <c r="F176" s="220" t="s">
        <v>239</v>
      </c>
      <c r="G176" s="40"/>
      <c r="H176" s="40"/>
      <c r="I176" s="221"/>
      <c r="J176" s="40"/>
      <c r="K176" s="40"/>
      <c r="L176" s="44"/>
      <c r="M176" s="222"/>
      <c r="N176" s="223"/>
      <c r="O176" s="84"/>
      <c r="P176" s="84"/>
      <c r="Q176" s="84"/>
      <c r="R176" s="84"/>
      <c r="S176" s="84"/>
      <c r="T176" s="85"/>
      <c r="U176" s="38"/>
      <c r="V176" s="38"/>
      <c r="W176" s="38"/>
      <c r="X176" s="38"/>
      <c r="Y176" s="38"/>
      <c r="Z176" s="38"/>
      <c r="AA176" s="38"/>
      <c r="AB176" s="38"/>
      <c r="AC176" s="38"/>
      <c r="AD176" s="38"/>
      <c r="AE176" s="38"/>
      <c r="AT176" s="17" t="s">
        <v>129</v>
      </c>
      <c r="AU176" s="17" t="s">
        <v>80</v>
      </c>
    </row>
    <row r="177" s="15" customFormat="1">
      <c r="A177" s="15"/>
      <c r="B177" s="257"/>
      <c r="C177" s="258"/>
      <c r="D177" s="219" t="s">
        <v>131</v>
      </c>
      <c r="E177" s="259" t="s">
        <v>19</v>
      </c>
      <c r="F177" s="260" t="s">
        <v>240</v>
      </c>
      <c r="G177" s="258"/>
      <c r="H177" s="259" t="s">
        <v>19</v>
      </c>
      <c r="I177" s="261"/>
      <c r="J177" s="258"/>
      <c r="K177" s="258"/>
      <c r="L177" s="262"/>
      <c r="M177" s="263"/>
      <c r="N177" s="264"/>
      <c r="O177" s="264"/>
      <c r="P177" s="264"/>
      <c r="Q177" s="264"/>
      <c r="R177" s="264"/>
      <c r="S177" s="264"/>
      <c r="T177" s="265"/>
      <c r="U177" s="15"/>
      <c r="V177" s="15"/>
      <c r="W177" s="15"/>
      <c r="X177" s="15"/>
      <c r="Y177" s="15"/>
      <c r="Z177" s="15"/>
      <c r="AA177" s="15"/>
      <c r="AB177" s="15"/>
      <c r="AC177" s="15"/>
      <c r="AD177" s="15"/>
      <c r="AE177" s="15"/>
      <c r="AT177" s="266" t="s">
        <v>131</v>
      </c>
      <c r="AU177" s="266" t="s">
        <v>80</v>
      </c>
      <c r="AV177" s="15" t="s">
        <v>78</v>
      </c>
      <c r="AW177" s="15" t="s">
        <v>31</v>
      </c>
      <c r="AX177" s="15" t="s">
        <v>70</v>
      </c>
      <c r="AY177" s="266" t="s">
        <v>120</v>
      </c>
    </row>
    <row r="178" s="13" customFormat="1">
      <c r="A178" s="13"/>
      <c r="B178" s="224"/>
      <c r="C178" s="225"/>
      <c r="D178" s="219" t="s">
        <v>131</v>
      </c>
      <c r="E178" s="226" t="s">
        <v>19</v>
      </c>
      <c r="F178" s="227" t="s">
        <v>241</v>
      </c>
      <c r="G178" s="225"/>
      <c r="H178" s="228">
        <v>231</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131</v>
      </c>
      <c r="AU178" s="234" t="s">
        <v>80</v>
      </c>
      <c r="AV178" s="13" t="s">
        <v>80</v>
      </c>
      <c r="AW178" s="13" t="s">
        <v>31</v>
      </c>
      <c r="AX178" s="13" t="s">
        <v>70</v>
      </c>
      <c r="AY178" s="234" t="s">
        <v>120</v>
      </c>
    </row>
    <row r="179" s="15" customFormat="1">
      <c r="A179" s="15"/>
      <c r="B179" s="257"/>
      <c r="C179" s="258"/>
      <c r="D179" s="219" t="s">
        <v>131</v>
      </c>
      <c r="E179" s="259" t="s">
        <v>19</v>
      </c>
      <c r="F179" s="260" t="s">
        <v>242</v>
      </c>
      <c r="G179" s="258"/>
      <c r="H179" s="259" t="s">
        <v>19</v>
      </c>
      <c r="I179" s="261"/>
      <c r="J179" s="258"/>
      <c r="K179" s="258"/>
      <c r="L179" s="262"/>
      <c r="M179" s="263"/>
      <c r="N179" s="264"/>
      <c r="O179" s="264"/>
      <c r="P179" s="264"/>
      <c r="Q179" s="264"/>
      <c r="R179" s="264"/>
      <c r="S179" s="264"/>
      <c r="T179" s="265"/>
      <c r="U179" s="15"/>
      <c r="V179" s="15"/>
      <c r="W179" s="15"/>
      <c r="X179" s="15"/>
      <c r="Y179" s="15"/>
      <c r="Z179" s="15"/>
      <c r="AA179" s="15"/>
      <c r="AB179" s="15"/>
      <c r="AC179" s="15"/>
      <c r="AD179" s="15"/>
      <c r="AE179" s="15"/>
      <c r="AT179" s="266" t="s">
        <v>131</v>
      </c>
      <c r="AU179" s="266" t="s">
        <v>80</v>
      </c>
      <c r="AV179" s="15" t="s">
        <v>78</v>
      </c>
      <c r="AW179" s="15" t="s">
        <v>31</v>
      </c>
      <c r="AX179" s="15" t="s">
        <v>70</v>
      </c>
      <c r="AY179" s="266" t="s">
        <v>120</v>
      </c>
    </row>
    <row r="180" s="13" customFormat="1">
      <c r="A180" s="13"/>
      <c r="B180" s="224"/>
      <c r="C180" s="225"/>
      <c r="D180" s="219" t="s">
        <v>131</v>
      </c>
      <c r="E180" s="226" t="s">
        <v>19</v>
      </c>
      <c r="F180" s="227" t="s">
        <v>243</v>
      </c>
      <c r="G180" s="225"/>
      <c r="H180" s="228">
        <v>877</v>
      </c>
      <c r="I180" s="229"/>
      <c r="J180" s="225"/>
      <c r="K180" s="225"/>
      <c r="L180" s="230"/>
      <c r="M180" s="231"/>
      <c r="N180" s="232"/>
      <c r="O180" s="232"/>
      <c r="P180" s="232"/>
      <c r="Q180" s="232"/>
      <c r="R180" s="232"/>
      <c r="S180" s="232"/>
      <c r="T180" s="233"/>
      <c r="U180" s="13"/>
      <c r="V180" s="13"/>
      <c r="W180" s="13"/>
      <c r="X180" s="13"/>
      <c r="Y180" s="13"/>
      <c r="Z180" s="13"/>
      <c r="AA180" s="13"/>
      <c r="AB180" s="13"/>
      <c r="AC180" s="13"/>
      <c r="AD180" s="13"/>
      <c r="AE180" s="13"/>
      <c r="AT180" s="234" t="s">
        <v>131</v>
      </c>
      <c r="AU180" s="234" t="s">
        <v>80</v>
      </c>
      <c r="AV180" s="13" t="s">
        <v>80</v>
      </c>
      <c r="AW180" s="13" t="s">
        <v>31</v>
      </c>
      <c r="AX180" s="13" t="s">
        <v>70</v>
      </c>
      <c r="AY180" s="234" t="s">
        <v>120</v>
      </c>
    </row>
    <row r="181" s="14" customFormat="1">
      <c r="A181" s="14"/>
      <c r="B181" s="235"/>
      <c r="C181" s="236"/>
      <c r="D181" s="219" t="s">
        <v>131</v>
      </c>
      <c r="E181" s="237" t="s">
        <v>19</v>
      </c>
      <c r="F181" s="238" t="s">
        <v>135</v>
      </c>
      <c r="G181" s="236"/>
      <c r="H181" s="239">
        <v>1108</v>
      </c>
      <c r="I181" s="240"/>
      <c r="J181" s="236"/>
      <c r="K181" s="236"/>
      <c r="L181" s="241"/>
      <c r="M181" s="242"/>
      <c r="N181" s="243"/>
      <c r="O181" s="243"/>
      <c r="P181" s="243"/>
      <c r="Q181" s="243"/>
      <c r="R181" s="243"/>
      <c r="S181" s="243"/>
      <c r="T181" s="244"/>
      <c r="U181" s="14"/>
      <c r="V181" s="14"/>
      <c r="W181" s="14"/>
      <c r="X181" s="14"/>
      <c r="Y181" s="14"/>
      <c r="Z181" s="14"/>
      <c r="AA181" s="14"/>
      <c r="AB181" s="14"/>
      <c r="AC181" s="14"/>
      <c r="AD181" s="14"/>
      <c r="AE181" s="14"/>
      <c r="AT181" s="245" t="s">
        <v>131</v>
      </c>
      <c r="AU181" s="245" t="s">
        <v>80</v>
      </c>
      <c r="AV181" s="14" t="s">
        <v>127</v>
      </c>
      <c r="AW181" s="14" t="s">
        <v>31</v>
      </c>
      <c r="AX181" s="14" t="s">
        <v>78</v>
      </c>
      <c r="AY181" s="245" t="s">
        <v>120</v>
      </c>
    </row>
    <row r="182" s="2" customFormat="1" ht="14.4" customHeight="1">
      <c r="A182" s="38"/>
      <c r="B182" s="39"/>
      <c r="C182" s="246" t="s">
        <v>244</v>
      </c>
      <c r="D182" s="246" t="s">
        <v>152</v>
      </c>
      <c r="E182" s="247" t="s">
        <v>245</v>
      </c>
      <c r="F182" s="248" t="s">
        <v>246</v>
      </c>
      <c r="G182" s="249" t="s">
        <v>247</v>
      </c>
      <c r="H182" s="250">
        <v>1157.5</v>
      </c>
      <c r="I182" s="251"/>
      <c r="J182" s="252">
        <f>ROUND(I182*H182,2)</f>
        <v>0</v>
      </c>
      <c r="K182" s="253"/>
      <c r="L182" s="254"/>
      <c r="M182" s="255" t="s">
        <v>19</v>
      </c>
      <c r="N182" s="256" t="s">
        <v>41</v>
      </c>
      <c r="O182" s="84"/>
      <c r="P182" s="215">
        <f>O182*H182</f>
        <v>0</v>
      </c>
      <c r="Q182" s="215">
        <v>1</v>
      </c>
      <c r="R182" s="215">
        <f>Q182*H182</f>
        <v>1157.5</v>
      </c>
      <c r="S182" s="215">
        <v>0</v>
      </c>
      <c r="T182" s="216">
        <f>S182*H182</f>
        <v>0</v>
      </c>
      <c r="U182" s="38"/>
      <c r="V182" s="38"/>
      <c r="W182" s="38"/>
      <c r="X182" s="38"/>
      <c r="Y182" s="38"/>
      <c r="Z182" s="38"/>
      <c r="AA182" s="38"/>
      <c r="AB182" s="38"/>
      <c r="AC182" s="38"/>
      <c r="AD182" s="38"/>
      <c r="AE182" s="38"/>
      <c r="AR182" s="217" t="s">
        <v>155</v>
      </c>
      <c r="AT182" s="217" t="s">
        <v>152</v>
      </c>
      <c r="AU182" s="217" t="s">
        <v>80</v>
      </c>
      <c r="AY182" s="17" t="s">
        <v>120</v>
      </c>
      <c r="BE182" s="218">
        <f>IF(N182="základní",J182,0)</f>
        <v>0</v>
      </c>
      <c r="BF182" s="218">
        <f>IF(N182="snížená",J182,0)</f>
        <v>0</v>
      </c>
      <c r="BG182" s="218">
        <f>IF(N182="zákl. přenesená",J182,0)</f>
        <v>0</v>
      </c>
      <c r="BH182" s="218">
        <f>IF(N182="sníž. přenesená",J182,0)</f>
        <v>0</v>
      </c>
      <c r="BI182" s="218">
        <f>IF(N182="nulová",J182,0)</f>
        <v>0</v>
      </c>
      <c r="BJ182" s="17" t="s">
        <v>78</v>
      </c>
      <c r="BK182" s="218">
        <f>ROUND(I182*H182,2)</f>
        <v>0</v>
      </c>
      <c r="BL182" s="17" t="s">
        <v>127</v>
      </c>
      <c r="BM182" s="217" t="s">
        <v>248</v>
      </c>
    </row>
    <row r="183" s="2" customFormat="1">
      <c r="A183" s="38"/>
      <c r="B183" s="39"/>
      <c r="C183" s="40"/>
      <c r="D183" s="219" t="s">
        <v>129</v>
      </c>
      <c r="E183" s="40"/>
      <c r="F183" s="220" t="s">
        <v>246</v>
      </c>
      <c r="G183" s="40"/>
      <c r="H183" s="40"/>
      <c r="I183" s="221"/>
      <c r="J183" s="40"/>
      <c r="K183" s="40"/>
      <c r="L183" s="44"/>
      <c r="M183" s="222"/>
      <c r="N183" s="223"/>
      <c r="O183" s="84"/>
      <c r="P183" s="84"/>
      <c r="Q183" s="84"/>
      <c r="R183" s="84"/>
      <c r="S183" s="84"/>
      <c r="T183" s="85"/>
      <c r="U183" s="38"/>
      <c r="V183" s="38"/>
      <c r="W183" s="38"/>
      <c r="X183" s="38"/>
      <c r="Y183" s="38"/>
      <c r="Z183" s="38"/>
      <c r="AA183" s="38"/>
      <c r="AB183" s="38"/>
      <c r="AC183" s="38"/>
      <c r="AD183" s="38"/>
      <c r="AE183" s="38"/>
      <c r="AT183" s="17" t="s">
        <v>129</v>
      </c>
      <c r="AU183" s="17" t="s">
        <v>80</v>
      </c>
    </row>
    <row r="184" s="13" customFormat="1">
      <c r="A184" s="13"/>
      <c r="B184" s="224"/>
      <c r="C184" s="225"/>
      <c r="D184" s="219" t="s">
        <v>131</v>
      </c>
      <c r="E184" s="226" t="s">
        <v>19</v>
      </c>
      <c r="F184" s="227" t="s">
        <v>249</v>
      </c>
      <c r="G184" s="225"/>
      <c r="H184" s="228">
        <v>231</v>
      </c>
      <c r="I184" s="229"/>
      <c r="J184" s="225"/>
      <c r="K184" s="225"/>
      <c r="L184" s="230"/>
      <c r="M184" s="231"/>
      <c r="N184" s="232"/>
      <c r="O184" s="232"/>
      <c r="P184" s="232"/>
      <c r="Q184" s="232"/>
      <c r="R184" s="232"/>
      <c r="S184" s="232"/>
      <c r="T184" s="233"/>
      <c r="U184" s="13"/>
      <c r="V184" s="13"/>
      <c r="W184" s="13"/>
      <c r="X184" s="13"/>
      <c r="Y184" s="13"/>
      <c r="Z184" s="13"/>
      <c r="AA184" s="13"/>
      <c r="AB184" s="13"/>
      <c r="AC184" s="13"/>
      <c r="AD184" s="13"/>
      <c r="AE184" s="13"/>
      <c r="AT184" s="234" t="s">
        <v>131</v>
      </c>
      <c r="AU184" s="234" t="s">
        <v>80</v>
      </c>
      <c r="AV184" s="13" t="s">
        <v>80</v>
      </c>
      <c r="AW184" s="13" t="s">
        <v>31</v>
      </c>
      <c r="AX184" s="13" t="s">
        <v>70</v>
      </c>
      <c r="AY184" s="234" t="s">
        <v>120</v>
      </c>
    </row>
    <row r="185" s="13" customFormat="1">
      <c r="A185" s="13"/>
      <c r="B185" s="224"/>
      <c r="C185" s="225"/>
      <c r="D185" s="219" t="s">
        <v>131</v>
      </c>
      <c r="E185" s="226" t="s">
        <v>19</v>
      </c>
      <c r="F185" s="227" t="s">
        <v>250</v>
      </c>
      <c r="G185" s="225"/>
      <c r="H185" s="228">
        <v>877</v>
      </c>
      <c r="I185" s="229"/>
      <c r="J185" s="225"/>
      <c r="K185" s="225"/>
      <c r="L185" s="230"/>
      <c r="M185" s="231"/>
      <c r="N185" s="232"/>
      <c r="O185" s="232"/>
      <c r="P185" s="232"/>
      <c r="Q185" s="232"/>
      <c r="R185" s="232"/>
      <c r="S185" s="232"/>
      <c r="T185" s="233"/>
      <c r="U185" s="13"/>
      <c r="V185" s="13"/>
      <c r="W185" s="13"/>
      <c r="X185" s="13"/>
      <c r="Y185" s="13"/>
      <c r="Z185" s="13"/>
      <c r="AA185" s="13"/>
      <c r="AB185" s="13"/>
      <c r="AC185" s="13"/>
      <c r="AD185" s="13"/>
      <c r="AE185" s="13"/>
      <c r="AT185" s="234" t="s">
        <v>131</v>
      </c>
      <c r="AU185" s="234" t="s">
        <v>80</v>
      </c>
      <c r="AV185" s="13" t="s">
        <v>80</v>
      </c>
      <c r="AW185" s="13" t="s">
        <v>31</v>
      </c>
      <c r="AX185" s="13" t="s">
        <v>70</v>
      </c>
      <c r="AY185" s="234" t="s">
        <v>120</v>
      </c>
    </row>
    <row r="186" s="13" customFormat="1">
      <c r="A186" s="13"/>
      <c r="B186" s="224"/>
      <c r="C186" s="225"/>
      <c r="D186" s="219" t="s">
        <v>131</v>
      </c>
      <c r="E186" s="226" t="s">
        <v>19</v>
      </c>
      <c r="F186" s="227" t="s">
        <v>251</v>
      </c>
      <c r="G186" s="225"/>
      <c r="H186" s="228">
        <v>49.5</v>
      </c>
      <c r="I186" s="229"/>
      <c r="J186" s="225"/>
      <c r="K186" s="225"/>
      <c r="L186" s="230"/>
      <c r="M186" s="231"/>
      <c r="N186" s="232"/>
      <c r="O186" s="232"/>
      <c r="P186" s="232"/>
      <c r="Q186" s="232"/>
      <c r="R186" s="232"/>
      <c r="S186" s="232"/>
      <c r="T186" s="233"/>
      <c r="U186" s="13"/>
      <c r="V186" s="13"/>
      <c r="W186" s="13"/>
      <c r="X186" s="13"/>
      <c r="Y186" s="13"/>
      <c r="Z186" s="13"/>
      <c r="AA186" s="13"/>
      <c r="AB186" s="13"/>
      <c r="AC186" s="13"/>
      <c r="AD186" s="13"/>
      <c r="AE186" s="13"/>
      <c r="AT186" s="234" t="s">
        <v>131</v>
      </c>
      <c r="AU186" s="234" t="s">
        <v>80</v>
      </c>
      <c r="AV186" s="13" t="s">
        <v>80</v>
      </c>
      <c r="AW186" s="13" t="s">
        <v>31</v>
      </c>
      <c r="AX186" s="13" t="s">
        <v>70</v>
      </c>
      <c r="AY186" s="234" t="s">
        <v>120</v>
      </c>
    </row>
    <row r="187" s="14" customFormat="1">
      <c r="A187" s="14"/>
      <c r="B187" s="235"/>
      <c r="C187" s="236"/>
      <c r="D187" s="219" t="s">
        <v>131</v>
      </c>
      <c r="E187" s="237" t="s">
        <v>19</v>
      </c>
      <c r="F187" s="238" t="s">
        <v>135</v>
      </c>
      <c r="G187" s="236"/>
      <c r="H187" s="239">
        <v>1157.5</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131</v>
      </c>
      <c r="AU187" s="245" t="s">
        <v>80</v>
      </c>
      <c r="AV187" s="14" t="s">
        <v>127</v>
      </c>
      <c r="AW187" s="14" t="s">
        <v>31</v>
      </c>
      <c r="AX187" s="14" t="s">
        <v>78</v>
      </c>
      <c r="AY187" s="245" t="s">
        <v>120</v>
      </c>
    </row>
    <row r="188" s="2" customFormat="1" ht="24.15" customHeight="1">
      <c r="A188" s="38"/>
      <c r="B188" s="39"/>
      <c r="C188" s="205" t="s">
        <v>252</v>
      </c>
      <c r="D188" s="205" t="s">
        <v>123</v>
      </c>
      <c r="E188" s="206" t="s">
        <v>253</v>
      </c>
      <c r="F188" s="207" t="s">
        <v>254</v>
      </c>
      <c r="G188" s="208" t="s">
        <v>247</v>
      </c>
      <c r="H188" s="209">
        <v>1157.5</v>
      </c>
      <c r="I188" s="210"/>
      <c r="J188" s="211">
        <f>ROUND(I188*H188,2)</f>
        <v>0</v>
      </c>
      <c r="K188" s="212"/>
      <c r="L188" s="44"/>
      <c r="M188" s="213" t="s">
        <v>19</v>
      </c>
      <c r="N188" s="214" t="s">
        <v>41</v>
      </c>
      <c r="O188" s="84"/>
      <c r="P188" s="215">
        <f>O188*H188</f>
        <v>0</v>
      </c>
      <c r="Q188" s="215">
        <v>0</v>
      </c>
      <c r="R188" s="215">
        <f>Q188*H188</f>
        <v>0</v>
      </c>
      <c r="S188" s="215">
        <v>0</v>
      </c>
      <c r="T188" s="216">
        <f>S188*H188</f>
        <v>0</v>
      </c>
      <c r="U188" s="38"/>
      <c r="V188" s="38"/>
      <c r="W188" s="38"/>
      <c r="X188" s="38"/>
      <c r="Y188" s="38"/>
      <c r="Z188" s="38"/>
      <c r="AA188" s="38"/>
      <c r="AB188" s="38"/>
      <c r="AC188" s="38"/>
      <c r="AD188" s="38"/>
      <c r="AE188" s="38"/>
      <c r="AR188" s="217" t="s">
        <v>127</v>
      </c>
      <c r="AT188" s="217" t="s">
        <v>123</v>
      </c>
      <c r="AU188" s="217" t="s">
        <v>80</v>
      </c>
      <c r="AY188" s="17" t="s">
        <v>120</v>
      </c>
      <c r="BE188" s="218">
        <f>IF(N188="základní",J188,0)</f>
        <v>0</v>
      </c>
      <c r="BF188" s="218">
        <f>IF(N188="snížená",J188,0)</f>
        <v>0</v>
      </c>
      <c r="BG188" s="218">
        <f>IF(N188="zákl. přenesená",J188,0)</f>
        <v>0</v>
      </c>
      <c r="BH188" s="218">
        <f>IF(N188="sníž. přenesená",J188,0)</f>
        <v>0</v>
      </c>
      <c r="BI188" s="218">
        <f>IF(N188="nulová",J188,0)</f>
        <v>0</v>
      </c>
      <c r="BJ188" s="17" t="s">
        <v>78</v>
      </c>
      <c r="BK188" s="218">
        <f>ROUND(I188*H188,2)</f>
        <v>0</v>
      </c>
      <c r="BL188" s="17" t="s">
        <v>127</v>
      </c>
      <c r="BM188" s="217" t="s">
        <v>255</v>
      </c>
    </row>
    <row r="189" s="2" customFormat="1">
      <c r="A189" s="38"/>
      <c r="B189" s="39"/>
      <c r="C189" s="40"/>
      <c r="D189" s="219" t="s">
        <v>129</v>
      </c>
      <c r="E189" s="40"/>
      <c r="F189" s="220" t="s">
        <v>256</v>
      </c>
      <c r="G189" s="40"/>
      <c r="H189" s="40"/>
      <c r="I189" s="221"/>
      <c r="J189" s="40"/>
      <c r="K189" s="40"/>
      <c r="L189" s="44"/>
      <c r="M189" s="222"/>
      <c r="N189" s="223"/>
      <c r="O189" s="84"/>
      <c r="P189" s="84"/>
      <c r="Q189" s="84"/>
      <c r="R189" s="84"/>
      <c r="S189" s="84"/>
      <c r="T189" s="85"/>
      <c r="U189" s="38"/>
      <c r="V189" s="38"/>
      <c r="W189" s="38"/>
      <c r="X189" s="38"/>
      <c r="Y189" s="38"/>
      <c r="Z189" s="38"/>
      <c r="AA189" s="38"/>
      <c r="AB189" s="38"/>
      <c r="AC189" s="38"/>
      <c r="AD189" s="38"/>
      <c r="AE189" s="38"/>
      <c r="AT189" s="17" t="s">
        <v>129</v>
      </c>
      <c r="AU189" s="17" t="s">
        <v>80</v>
      </c>
    </row>
    <row r="190" s="2" customFormat="1" ht="14.4" customHeight="1">
      <c r="A190" s="38"/>
      <c r="B190" s="39"/>
      <c r="C190" s="205" t="s">
        <v>257</v>
      </c>
      <c r="D190" s="205" t="s">
        <v>123</v>
      </c>
      <c r="E190" s="206" t="s">
        <v>258</v>
      </c>
      <c r="F190" s="207" t="s">
        <v>259</v>
      </c>
      <c r="G190" s="208" t="s">
        <v>138</v>
      </c>
      <c r="H190" s="209">
        <v>12</v>
      </c>
      <c r="I190" s="210"/>
      <c r="J190" s="211">
        <f>ROUND(I190*H190,2)</f>
        <v>0</v>
      </c>
      <c r="K190" s="212"/>
      <c r="L190" s="44"/>
      <c r="M190" s="213" t="s">
        <v>19</v>
      </c>
      <c r="N190" s="214" t="s">
        <v>41</v>
      </c>
      <c r="O190" s="84"/>
      <c r="P190" s="215">
        <f>O190*H190</f>
        <v>0</v>
      </c>
      <c r="Q190" s="215">
        <v>0</v>
      </c>
      <c r="R190" s="215">
        <f>Q190*H190</f>
        <v>0</v>
      </c>
      <c r="S190" s="215">
        <v>0</v>
      </c>
      <c r="T190" s="216">
        <f>S190*H190</f>
        <v>0</v>
      </c>
      <c r="U190" s="38"/>
      <c r="V190" s="38"/>
      <c r="W190" s="38"/>
      <c r="X190" s="38"/>
      <c r="Y190" s="38"/>
      <c r="Z190" s="38"/>
      <c r="AA190" s="38"/>
      <c r="AB190" s="38"/>
      <c r="AC190" s="38"/>
      <c r="AD190" s="38"/>
      <c r="AE190" s="38"/>
      <c r="AR190" s="217" t="s">
        <v>127</v>
      </c>
      <c r="AT190" s="217" t="s">
        <v>123</v>
      </c>
      <c r="AU190" s="217" t="s">
        <v>80</v>
      </c>
      <c r="AY190" s="17" t="s">
        <v>120</v>
      </c>
      <c r="BE190" s="218">
        <f>IF(N190="základní",J190,0)</f>
        <v>0</v>
      </c>
      <c r="BF190" s="218">
        <f>IF(N190="snížená",J190,0)</f>
        <v>0</v>
      </c>
      <c r="BG190" s="218">
        <f>IF(N190="zákl. přenesená",J190,0)</f>
        <v>0</v>
      </c>
      <c r="BH190" s="218">
        <f>IF(N190="sníž. přenesená",J190,0)</f>
        <v>0</v>
      </c>
      <c r="BI190" s="218">
        <f>IF(N190="nulová",J190,0)</f>
        <v>0</v>
      </c>
      <c r="BJ190" s="17" t="s">
        <v>78</v>
      </c>
      <c r="BK190" s="218">
        <f>ROUND(I190*H190,2)</f>
        <v>0</v>
      </c>
      <c r="BL190" s="17" t="s">
        <v>127</v>
      </c>
      <c r="BM190" s="217" t="s">
        <v>260</v>
      </c>
    </row>
    <row r="191" s="2" customFormat="1">
      <c r="A191" s="38"/>
      <c r="B191" s="39"/>
      <c r="C191" s="40"/>
      <c r="D191" s="219" t="s">
        <v>129</v>
      </c>
      <c r="E191" s="40"/>
      <c r="F191" s="220" t="s">
        <v>261</v>
      </c>
      <c r="G191" s="40"/>
      <c r="H191" s="40"/>
      <c r="I191" s="221"/>
      <c r="J191" s="40"/>
      <c r="K191" s="40"/>
      <c r="L191" s="44"/>
      <c r="M191" s="222"/>
      <c r="N191" s="223"/>
      <c r="O191" s="84"/>
      <c r="P191" s="84"/>
      <c r="Q191" s="84"/>
      <c r="R191" s="84"/>
      <c r="S191" s="84"/>
      <c r="T191" s="85"/>
      <c r="U191" s="38"/>
      <c r="V191" s="38"/>
      <c r="W191" s="38"/>
      <c r="X191" s="38"/>
      <c r="Y191" s="38"/>
      <c r="Z191" s="38"/>
      <c r="AA191" s="38"/>
      <c r="AB191" s="38"/>
      <c r="AC191" s="38"/>
      <c r="AD191" s="38"/>
      <c r="AE191" s="38"/>
      <c r="AT191" s="17" t="s">
        <v>129</v>
      </c>
      <c r="AU191" s="17" t="s">
        <v>80</v>
      </c>
    </row>
    <row r="192" s="15" customFormat="1">
      <c r="A192" s="15"/>
      <c r="B192" s="257"/>
      <c r="C192" s="258"/>
      <c r="D192" s="219" t="s">
        <v>131</v>
      </c>
      <c r="E192" s="259" t="s">
        <v>19</v>
      </c>
      <c r="F192" s="260" t="s">
        <v>262</v>
      </c>
      <c r="G192" s="258"/>
      <c r="H192" s="259" t="s">
        <v>19</v>
      </c>
      <c r="I192" s="261"/>
      <c r="J192" s="258"/>
      <c r="K192" s="258"/>
      <c r="L192" s="262"/>
      <c r="M192" s="263"/>
      <c r="N192" s="264"/>
      <c r="O192" s="264"/>
      <c r="P192" s="264"/>
      <c r="Q192" s="264"/>
      <c r="R192" s="264"/>
      <c r="S192" s="264"/>
      <c r="T192" s="265"/>
      <c r="U192" s="15"/>
      <c r="V192" s="15"/>
      <c r="W192" s="15"/>
      <c r="X192" s="15"/>
      <c r="Y192" s="15"/>
      <c r="Z192" s="15"/>
      <c r="AA192" s="15"/>
      <c r="AB192" s="15"/>
      <c r="AC192" s="15"/>
      <c r="AD192" s="15"/>
      <c r="AE192" s="15"/>
      <c r="AT192" s="266" t="s">
        <v>131</v>
      </c>
      <c r="AU192" s="266" t="s">
        <v>80</v>
      </c>
      <c r="AV192" s="15" t="s">
        <v>78</v>
      </c>
      <c r="AW192" s="15" t="s">
        <v>31</v>
      </c>
      <c r="AX192" s="15" t="s">
        <v>70</v>
      </c>
      <c r="AY192" s="266" t="s">
        <v>120</v>
      </c>
    </row>
    <row r="193" s="13" customFormat="1">
      <c r="A193" s="13"/>
      <c r="B193" s="224"/>
      <c r="C193" s="225"/>
      <c r="D193" s="219" t="s">
        <v>131</v>
      </c>
      <c r="E193" s="226" t="s">
        <v>19</v>
      </c>
      <c r="F193" s="227" t="s">
        <v>263</v>
      </c>
      <c r="G193" s="225"/>
      <c r="H193" s="228">
        <v>12</v>
      </c>
      <c r="I193" s="229"/>
      <c r="J193" s="225"/>
      <c r="K193" s="225"/>
      <c r="L193" s="230"/>
      <c r="M193" s="231"/>
      <c r="N193" s="232"/>
      <c r="O193" s="232"/>
      <c r="P193" s="232"/>
      <c r="Q193" s="232"/>
      <c r="R193" s="232"/>
      <c r="S193" s="232"/>
      <c r="T193" s="233"/>
      <c r="U193" s="13"/>
      <c r="V193" s="13"/>
      <c r="W193" s="13"/>
      <c r="X193" s="13"/>
      <c r="Y193" s="13"/>
      <c r="Z193" s="13"/>
      <c r="AA193" s="13"/>
      <c r="AB193" s="13"/>
      <c r="AC193" s="13"/>
      <c r="AD193" s="13"/>
      <c r="AE193" s="13"/>
      <c r="AT193" s="234" t="s">
        <v>131</v>
      </c>
      <c r="AU193" s="234" t="s">
        <v>80</v>
      </c>
      <c r="AV193" s="13" t="s">
        <v>80</v>
      </c>
      <c r="AW193" s="13" t="s">
        <v>31</v>
      </c>
      <c r="AX193" s="13" t="s">
        <v>78</v>
      </c>
      <c r="AY193" s="234" t="s">
        <v>120</v>
      </c>
    </row>
    <row r="194" s="2" customFormat="1" ht="14.4" customHeight="1">
      <c r="A194" s="38"/>
      <c r="B194" s="39"/>
      <c r="C194" s="205" t="s">
        <v>264</v>
      </c>
      <c r="D194" s="205" t="s">
        <v>123</v>
      </c>
      <c r="E194" s="206" t="s">
        <v>265</v>
      </c>
      <c r="F194" s="207" t="s">
        <v>266</v>
      </c>
      <c r="G194" s="208" t="s">
        <v>267</v>
      </c>
      <c r="H194" s="209">
        <v>42</v>
      </c>
      <c r="I194" s="210"/>
      <c r="J194" s="211">
        <f>ROUND(I194*H194,2)</f>
        <v>0</v>
      </c>
      <c r="K194" s="212"/>
      <c r="L194" s="44"/>
      <c r="M194" s="213" t="s">
        <v>19</v>
      </c>
      <c r="N194" s="214" t="s">
        <v>41</v>
      </c>
      <c r="O194" s="84"/>
      <c r="P194" s="215">
        <f>O194*H194</f>
        <v>0</v>
      </c>
      <c r="Q194" s="215">
        <v>0</v>
      </c>
      <c r="R194" s="215">
        <f>Q194*H194</f>
        <v>0</v>
      </c>
      <c r="S194" s="215">
        <v>0</v>
      </c>
      <c r="T194" s="216">
        <f>S194*H194</f>
        <v>0</v>
      </c>
      <c r="U194" s="38"/>
      <c r="V194" s="38"/>
      <c r="W194" s="38"/>
      <c r="X194" s="38"/>
      <c r="Y194" s="38"/>
      <c r="Z194" s="38"/>
      <c r="AA194" s="38"/>
      <c r="AB194" s="38"/>
      <c r="AC194" s="38"/>
      <c r="AD194" s="38"/>
      <c r="AE194" s="38"/>
      <c r="AR194" s="217" t="s">
        <v>127</v>
      </c>
      <c r="AT194" s="217" t="s">
        <v>123</v>
      </c>
      <c r="AU194" s="217" t="s">
        <v>80</v>
      </c>
      <c r="AY194" s="17" t="s">
        <v>120</v>
      </c>
      <c r="BE194" s="218">
        <f>IF(N194="základní",J194,0)</f>
        <v>0</v>
      </c>
      <c r="BF194" s="218">
        <f>IF(N194="snížená",J194,0)</f>
        <v>0</v>
      </c>
      <c r="BG194" s="218">
        <f>IF(N194="zákl. přenesená",J194,0)</f>
        <v>0</v>
      </c>
      <c r="BH194" s="218">
        <f>IF(N194="sníž. přenesená",J194,0)</f>
        <v>0</v>
      </c>
      <c r="BI194" s="218">
        <f>IF(N194="nulová",J194,0)</f>
        <v>0</v>
      </c>
      <c r="BJ194" s="17" t="s">
        <v>78</v>
      </c>
      <c r="BK194" s="218">
        <f>ROUND(I194*H194,2)</f>
        <v>0</v>
      </c>
      <c r="BL194" s="17" t="s">
        <v>127</v>
      </c>
      <c r="BM194" s="217" t="s">
        <v>268</v>
      </c>
    </row>
    <row r="195" s="2" customFormat="1">
      <c r="A195" s="38"/>
      <c r="B195" s="39"/>
      <c r="C195" s="40"/>
      <c r="D195" s="219" t="s">
        <v>129</v>
      </c>
      <c r="E195" s="40"/>
      <c r="F195" s="220" t="s">
        <v>269</v>
      </c>
      <c r="G195" s="40"/>
      <c r="H195" s="40"/>
      <c r="I195" s="221"/>
      <c r="J195" s="40"/>
      <c r="K195" s="40"/>
      <c r="L195" s="44"/>
      <c r="M195" s="222"/>
      <c r="N195" s="223"/>
      <c r="O195" s="84"/>
      <c r="P195" s="84"/>
      <c r="Q195" s="84"/>
      <c r="R195" s="84"/>
      <c r="S195" s="84"/>
      <c r="T195" s="85"/>
      <c r="U195" s="38"/>
      <c r="V195" s="38"/>
      <c r="W195" s="38"/>
      <c r="X195" s="38"/>
      <c r="Y195" s="38"/>
      <c r="Z195" s="38"/>
      <c r="AA195" s="38"/>
      <c r="AB195" s="38"/>
      <c r="AC195" s="38"/>
      <c r="AD195" s="38"/>
      <c r="AE195" s="38"/>
      <c r="AT195" s="17" t="s">
        <v>129</v>
      </c>
      <c r="AU195" s="17" t="s">
        <v>80</v>
      </c>
    </row>
    <row r="196" s="15" customFormat="1">
      <c r="A196" s="15"/>
      <c r="B196" s="257"/>
      <c r="C196" s="258"/>
      <c r="D196" s="219" t="s">
        <v>131</v>
      </c>
      <c r="E196" s="259" t="s">
        <v>19</v>
      </c>
      <c r="F196" s="260" t="s">
        <v>270</v>
      </c>
      <c r="G196" s="258"/>
      <c r="H196" s="259" t="s">
        <v>19</v>
      </c>
      <c r="I196" s="261"/>
      <c r="J196" s="258"/>
      <c r="K196" s="258"/>
      <c r="L196" s="262"/>
      <c r="M196" s="263"/>
      <c r="N196" s="264"/>
      <c r="O196" s="264"/>
      <c r="P196" s="264"/>
      <c r="Q196" s="264"/>
      <c r="R196" s="264"/>
      <c r="S196" s="264"/>
      <c r="T196" s="265"/>
      <c r="U196" s="15"/>
      <c r="V196" s="15"/>
      <c r="W196" s="15"/>
      <c r="X196" s="15"/>
      <c r="Y196" s="15"/>
      <c r="Z196" s="15"/>
      <c r="AA196" s="15"/>
      <c r="AB196" s="15"/>
      <c r="AC196" s="15"/>
      <c r="AD196" s="15"/>
      <c r="AE196" s="15"/>
      <c r="AT196" s="266" t="s">
        <v>131</v>
      </c>
      <c r="AU196" s="266" t="s">
        <v>80</v>
      </c>
      <c r="AV196" s="15" t="s">
        <v>78</v>
      </c>
      <c r="AW196" s="15" t="s">
        <v>31</v>
      </c>
      <c r="AX196" s="15" t="s">
        <v>70</v>
      </c>
      <c r="AY196" s="266" t="s">
        <v>120</v>
      </c>
    </row>
    <row r="197" s="13" customFormat="1">
      <c r="A197" s="13"/>
      <c r="B197" s="224"/>
      <c r="C197" s="225"/>
      <c r="D197" s="219" t="s">
        <v>131</v>
      </c>
      <c r="E197" s="226" t="s">
        <v>19</v>
      </c>
      <c r="F197" s="227" t="s">
        <v>271</v>
      </c>
      <c r="G197" s="225"/>
      <c r="H197" s="228">
        <v>42</v>
      </c>
      <c r="I197" s="229"/>
      <c r="J197" s="225"/>
      <c r="K197" s="225"/>
      <c r="L197" s="230"/>
      <c r="M197" s="231"/>
      <c r="N197" s="232"/>
      <c r="O197" s="232"/>
      <c r="P197" s="232"/>
      <c r="Q197" s="232"/>
      <c r="R197" s="232"/>
      <c r="S197" s="232"/>
      <c r="T197" s="233"/>
      <c r="U197" s="13"/>
      <c r="V197" s="13"/>
      <c r="W197" s="13"/>
      <c r="X197" s="13"/>
      <c r="Y197" s="13"/>
      <c r="Z197" s="13"/>
      <c r="AA197" s="13"/>
      <c r="AB197" s="13"/>
      <c r="AC197" s="13"/>
      <c r="AD197" s="13"/>
      <c r="AE197" s="13"/>
      <c r="AT197" s="234" t="s">
        <v>131</v>
      </c>
      <c r="AU197" s="234" t="s">
        <v>80</v>
      </c>
      <c r="AV197" s="13" t="s">
        <v>80</v>
      </c>
      <c r="AW197" s="13" t="s">
        <v>31</v>
      </c>
      <c r="AX197" s="13" t="s">
        <v>78</v>
      </c>
      <c r="AY197" s="234" t="s">
        <v>120</v>
      </c>
    </row>
    <row r="198" s="2" customFormat="1" ht="14.4" customHeight="1">
      <c r="A198" s="38"/>
      <c r="B198" s="39"/>
      <c r="C198" s="205" t="s">
        <v>7</v>
      </c>
      <c r="D198" s="205" t="s">
        <v>123</v>
      </c>
      <c r="E198" s="206" t="s">
        <v>272</v>
      </c>
      <c r="F198" s="207" t="s">
        <v>273</v>
      </c>
      <c r="G198" s="208" t="s">
        <v>274</v>
      </c>
      <c r="H198" s="209">
        <v>40</v>
      </c>
      <c r="I198" s="210"/>
      <c r="J198" s="211">
        <f>ROUND(I198*H198,2)</f>
        <v>0</v>
      </c>
      <c r="K198" s="212"/>
      <c r="L198" s="44"/>
      <c r="M198" s="213" t="s">
        <v>19</v>
      </c>
      <c r="N198" s="214" t="s">
        <v>41</v>
      </c>
      <c r="O198" s="84"/>
      <c r="P198" s="215">
        <f>O198*H198</f>
        <v>0</v>
      </c>
      <c r="Q198" s="215">
        <v>0</v>
      </c>
      <c r="R198" s="215">
        <f>Q198*H198</f>
        <v>0</v>
      </c>
      <c r="S198" s="215">
        <v>0</v>
      </c>
      <c r="T198" s="216">
        <f>S198*H198</f>
        <v>0</v>
      </c>
      <c r="U198" s="38"/>
      <c r="V198" s="38"/>
      <c r="W198" s="38"/>
      <c r="X198" s="38"/>
      <c r="Y198" s="38"/>
      <c r="Z198" s="38"/>
      <c r="AA198" s="38"/>
      <c r="AB198" s="38"/>
      <c r="AC198" s="38"/>
      <c r="AD198" s="38"/>
      <c r="AE198" s="38"/>
      <c r="AR198" s="217" t="s">
        <v>127</v>
      </c>
      <c r="AT198" s="217" t="s">
        <v>123</v>
      </c>
      <c r="AU198" s="217" t="s">
        <v>80</v>
      </c>
      <c r="AY198" s="17" t="s">
        <v>120</v>
      </c>
      <c r="BE198" s="218">
        <f>IF(N198="základní",J198,0)</f>
        <v>0</v>
      </c>
      <c r="BF198" s="218">
        <f>IF(N198="snížená",J198,0)</f>
        <v>0</v>
      </c>
      <c r="BG198" s="218">
        <f>IF(N198="zákl. přenesená",J198,0)</f>
        <v>0</v>
      </c>
      <c r="BH198" s="218">
        <f>IF(N198="sníž. přenesená",J198,0)</f>
        <v>0</v>
      </c>
      <c r="BI198" s="218">
        <f>IF(N198="nulová",J198,0)</f>
        <v>0</v>
      </c>
      <c r="BJ198" s="17" t="s">
        <v>78</v>
      </c>
      <c r="BK198" s="218">
        <f>ROUND(I198*H198,2)</f>
        <v>0</v>
      </c>
      <c r="BL198" s="17" t="s">
        <v>127</v>
      </c>
      <c r="BM198" s="217" t="s">
        <v>275</v>
      </c>
    </row>
    <row r="199" s="2" customFormat="1">
      <c r="A199" s="38"/>
      <c r="B199" s="39"/>
      <c r="C199" s="40"/>
      <c r="D199" s="219" t="s">
        <v>129</v>
      </c>
      <c r="E199" s="40"/>
      <c r="F199" s="220" t="s">
        <v>276</v>
      </c>
      <c r="G199" s="40"/>
      <c r="H199" s="40"/>
      <c r="I199" s="221"/>
      <c r="J199" s="40"/>
      <c r="K199" s="40"/>
      <c r="L199" s="44"/>
      <c r="M199" s="222"/>
      <c r="N199" s="223"/>
      <c r="O199" s="84"/>
      <c r="P199" s="84"/>
      <c r="Q199" s="84"/>
      <c r="R199" s="84"/>
      <c r="S199" s="84"/>
      <c r="T199" s="85"/>
      <c r="U199" s="38"/>
      <c r="V199" s="38"/>
      <c r="W199" s="38"/>
      <c r="X199" s="38"/>
      <c r="Y199" s="38"/>
      <c r="Z199" s="38"/>
      <c r="AA199" s="38"/>
      <c r="AB199" s="38"/>
      <c r="AC199" s="38"/>
      <c r="AD199" s="38"/>
      <c r="AE199" s="38"/>
      <c r="AT199" s="17" t="s">
        <v>129</v>
      </c>
      <c r="AU199" s="17" t="s">
        <v>80</v>
      </c>
    </row>
    <row r="200" s="15" customFormat="1">
      <c r="A200" s="15"/>
      <c r="B200" s="257"/>
      <c r="C200" s="258"/>
      <c r="D200" s="219" t="s">
        <v>131</v>
      </c>
      <c r="E200" s="259" t="s">
        <v>19</v>
      </c>
      <c r="F200" s="260" t="s">
        <v>262</v>
      </c>
      <c r="G200" s="258"/>
      <c r="H200" s="259" t="s">
        <v>19</v>
      </c>
      <c r="I200" s="261"/>
      <c r="J200" s="258"/>
      <c r="K200" s="258"/>
      <c r="L200" s="262"/>
      <c r="M200" s="263"/>
      <c r="N200" s="264"/>
      <c r="O200" s="264"/>
      <c r="P200" s="264"/>
      <c r="Q200" s="264"/>
      <c r="R200" s="264"/>
      <c r="S200" s="264"/>
      <c r="T200" s="265"/>
      <c r="U200" s="15"/>
      <c r="V200" s="15"/>
      <c r="W200" s="15"/>
      <c r="X200" s="15"/>
      <c r="Y200" s="15"/>
      <c r="Z200" s="15"/>
      <c r="AA200" s="15"/>
      <c r="AB200" s="15"/>
      <c r="AC200" s="15"/>
      <c r="AD200" s="15"/>
      <c r="AE200" s="15"/>
      <c r="AT200" s="266" t="s">
        <v>131</v>
      </c>
      <c r="AU200" s="266" t="s">
        <v>80</v>
      </c>
      <c r="AV200" s="15" t="s">
        <v>78</v>
      </c>
      <c r="AW200" s="15" t="s">
        <v>31</v>
      </c>
      <c r="AX200" s="15" t="s">
        <v>70</v>
      </c>
      <c r="AY200" s="266" t="s">
        <v>120</v>
      </c>
    </row>
    <row r="201" s="13" customFormat="1">
      <c r="A201" s="13"/>
      <c r="B201" s="224"/>
      <c r="C201" s="225"/>
      <c r="D201" s="219" t="s">
        <v>131</v>
      </c>
      <c r="E201" s="226" t="s">
        <v>19</v>
      </c>
      <c r="F201" s="227" t="s">
        <v>277</v>
      </c>
      <c r="G201" s="225"/>
      <c r="H201" s="228">
        <v>40</v>
      </c>
      <c r="I201" s="229"/>
      <c r="J201" s="225"/>
      <c r="K201" s="225"/>
      <c r="L201" s="230"/>
      <c r="M201" s="231"/>
      <c r="N201" s="232"/>
      <c r="O201" s="232"/>
      <c r="P201" s="232"/>
      <c r="Q201" s="232"/>
      <c r="R201" s="232"/>
      <c r="S201" s="232"/>
      <c r="T201" s="233"/>
      <c r="U201" s="13"/>
      <c r="V201" s="13"/>
      <c r="W201" s="13"/>
      <c r="X201" s="13"/>
      <c r="Y201" s="13"/>
      <c r="Z201" s="13"/>
      <c r="AA201" s="13"/>
      <c r="AB201" s="13"/>
      <c r="AC201" s="13"/>
      <c r="AD201" s="13"/>
      <c r="AE201" s="13"/>
      <c r="AT201" s="234" t="s">
        <v>131</v>
      </c>
      <c r="AU201" s="234" t="s">
        <v>80</v>
      </c>
      <c r="AV201" s="13" t="s">
        <v>80</v>
      </c>
      <c r="AW201" s="13" t="s">
        <v>31</v>
      </c>
      <c r="AX201" s="13" t="s">
        <v>78</v>
      </c>
      <c r="AY201" s="234" t="s">
        <v>120</v>
      </c>
    </row>
    <row r="202" s="2" customFormat="1" ht="14.4" customHeight="1">
      <c r="A202" s="38"/>
      <c r="B202" s="39"/>
      <c r="C202" s="246" t="s">
        <v>278</v>
      </c>
      <c r="D202" s="246" t="s">
        <v>152</v>
      </c>
      <c r="E202" s="247" t="s">
        <v>279</v>
      </c>
      <c r="F202" s="248" t="s">
        <v>280</v>
      </c>
      <c r="G202" s="249" t="s">
        <v>126</v>
      </c>
      <c r="H202" s="250">
        <v>40</v>
      </c>
      <c r="I202" s="251"/>
      <c r="J202" s="252">
        <f>ROUND(I202*H202,2)</f>
        <v>0</v>
      </c>
      <c r="K202" s="253"/>
      <c r="L202" s="254"/>
      <c r="M202" s="255" t="s">
        <v>19</v>
      </c>
      <c r="N202" s="256" t="s">
        <v>41</v>
      </c>
      <c r="O202" s="84"/>
      <c r="P202" s="215">
        <f>O202*H202</f>
        <v>0</v>
      </c>
      <c r="Q202" s="215">
        <v>0.00021000000000000001</v>
      </c>
      <c r="R202" s="215">
        <f>Q202*H202</f>
        <v>0.0084000000000000012</v>
      </c>
      <c r="S202" s="215">
        <v>0</v>
      </c>
      <c r="T202" s="216">
        <f>S202*H202</f>
        <v>0</v>
      </c>
      <c r="U202" s="38"/>
      <c r="V202" s="38"/>
      <c r="W202" s="38"/>
      <c r="X202" s="38"/>
      <c r="Y202" s="38"/>
      <c r="Z202" s="38"/>
      <c r="AA202" s="38"/>
      <c r="AB202" s="38"/>
      <c r="AC202" s="38"/>
      <c r="AD202" s="38"/>
      <c r="AE202" s="38"/>
      <c r="AR202" s="217" t="s">
        <v>155</v>
      </c>
      <c r="AT202" s="217" t="s">
        <v>152</v>
      </c>
      <c r="AU202" s="217" t="s">
        <v>80</v>
      </c>
      <c r="AY202" s="17" t="s">
        <v>120</v>
      </c>
      <c r="BE202" s="218">
        <f>IF(N202="základní",J202,0)</f>
        <v>0</v>
      </c>
      <c r="BF202" s="218">
        <f>IF(N202="snížená",J202,0)</f>
        <v>0</v>
      </c>
      <c r="BG202" s="218">
        <f>IF(N202="zákl. přenesená",J202,0)</f>
        <v>0</v>
      </c>
      <c r="BH202" s="218">
        <f>IF(N202="sníž. přenesená",J202,0)</f>
        <v>0</v>
      </c>
      <c r="BI202" s="218">
        <f>IF(N202="nulová",J202,0)</f>
        <v>0</v>
      </c>
      <c r="BJ202" s="17" t="s">
        <v>78</v>
      </c>
      <c r="BK202" s="218">
        <f>ROUND(I202*H202,2)</f>
        <v>0</v>
      </c>
      <c r="BL202" s="17" t="s">
        <v>127</v>
      </c>
      <c r="BM202" s="217" t="s">
        <v>281</v>
      </c>
    </row>
    <row r="203" s="2" customFormat="1">
      <c r="A203" s="38"/>
      <c r="B203" s="39"/>
      <c r="C203" s="40"/>
      <c r="D203" s="219" t="s">
        <v>129</v>
      </c>
      <c r="E203" s="40"/>
      <c r="F203" s="220" t="s">
        <v>280</v>
      </c>
      <c r="G203" s="40"/>
      <c r="H203" s="40"/>
      <c r="I203" s="221"/>
      <c r="J203" s="40"/>
      <c r="K203" s="40"/>
      <c r="L203" s="44"/>
      <c r="M203" s="222"/>
      <c r="N203" s="223"/>
      <c r="O203" s="84"/>
      <c r="P203" s="84"/>
      <c r="Q203" s="84"/>
      <c r="R203" s="84"/>
      <c r="S203" s="84"/>
      <c r="T203" s="85"/>
      <c r="U203" s="38"/>
      <c r="V203" s="38"/>
      <c r="W203" s="38"/>
      <c r="X203" s="38"/>
      <c r="Y203" s="38"/>
      <c r="Z203" s="38"/>
      <c r="AA203" s="38"/>
      <c r="AB203" s="38"/>
      <c r="AC203" s="38"/>
      <c r="AD203" s="38"/>
      <c r="AE203" s="38"/>
      <c r="AT203" s="17" t="s">
        <v>129</v>
      </c>
      <c r="AU203" s="17" t="s">
        <v>80</v>
      </c>
    </row>
    <row r="204" s="2" customFormat="1" ht="14.4" customHeight="1">
      <c r="A204" s="38"/>
      <c r="B204" s="39"/>
      <c r="C204" s="246" t="s">
        <v>282</v>
      </c>
      <c r="D204" s="246" t="s">
        <v>152</v>
      </c>
      <c r="E204" s="247" t="s">
        <v>283</v>
      </c>
      <c r="F204" s="248" t="s">
        <v>284</v>
      </c>
      <c r="G204" s="249" t="s">
        <v>126</v>
      </c>
      <c r="H204" s="250">
        <v>80</v>
      </c>
      <c r="I204" s="251"/>
      <c r="J204" s="252">
        <f>ROUND(I204*H204,2)</f>
        <v>0</v>
      </c>
      <c r="K204" s="253"/>
      <c r="L204" s="254"/>
      <c r="M204" s="255" t="s">
        <v>19</v>
      </c>
      <c r="N204" s="256" t="s">
        <v>41</v>
      </c>
      <c r="O204" s="84"/>
      <c r="P204" s="215">
        <f>O204*H204</f>
        <v>0</v>
      </c>
      <c r="Q204" s="215">
        <v>0.00063000000000000003</v>
      </c>
      <c r="R204" s="215">
        <f>Q204*H204</f>
        <v>0.0504</v>
      </c>
      <c r="S204" s="215">
        <v>0</v>
      </c>
      <c r="T204" s="216">
        <f>S204*H204</f>
        <v>0</v>
      </c>
      <c r="U204" s="38"/>
      <c r="V204" s="38"/>
      <c r="W204" s="38"/>
      <c r="X204" s="38"/>
      <c r="Y204" s="38"/>
      <c r="Z204" s="38"/>
      <c r="AA204" s="38"/>
      <c r="AB204" s="38"/>
      <c r="AC204" s="38"/>
      <c r="AD204" s="38"/>
      <c r="AE204" s="38"/>
      <c r="AR204" s="217" t="s">
        <v>155</v>
      </c>
      <c r="AT204" s="217" t="s">
        <v>152</v>
      </c>
      <c r="AU204" s="217" t="s">
        <v>80</v>
      </c>
      <c r="AY204" s="17" t="s">
        <v>120</v>
      </c>
      <c r="BE204" s="218">
        <f>IF(N204="základní",J204,0)</f>
        <v>0</v>
      </c>
      <c r="BF204" s="218">
        <f>IF(N204="snížená",J204,0)</f>
        <v>0</v>
      </c>
      <c r="BG204" s="218">
        <f>IF(N204="zákl. přenesená",J204,0)</f>
        <v>0</v>
      </c>
      <c r="BH204" s="218">
        <f>IF(N204="sníž. přenesená",J204,0)</f>
        <v>0</v>
      </c>
      <c r="BI204" s="218">
        <f>IF(N204="nulová",J204,0)</f>
        <v>0</v>
      </c>
      <c r="BJ204" s="17" t="s">
        <v>78</v>
      </c>
      <c r="BK204" s="218">
        <f>ROUND(I204*H204,2)</f>
        <v>0</v>
      </c>
      <c r="BL204" s="17" t="s">
        <v>127</v>
      </c>
      <c r="BM204" s="217" t="s">
        <v>285</v>
      </c>
    </row>
    <row r="205" s="2" customFormat="1">
      <c r="A205" s="38"/>
      <c r="B205" s="39"/>
      <c r="C205" s="40"/>
      <c r="D205" s="219" t="s">
        <v>129</v>
      </c>
      <c r="E205" s="40"/>
      <c r="F205" s="220" t="s">
        <v>284</v>
      </c>
      <c r="G205" s="40"/>
      <c r="H205" s="40"/>
      <c r="I205" s="221"/>
      <c r="J205" s="40"/>
      <c r="K205" s="40"/>
      <c r="L205" s="44"/>
      <c r="M205" s="222"/>
      <c r="N205" s="223"/>
      <c r="O205" s="84"/>
      <c r="P205" s="84"/>
      <c r="Q205" s="84"/>
      <c r="R205" s="84"/>
      <c r="S205" s="84"/>
      <c r="T205" s="85"/>
      <c r="U205" s="38"/>
      <c r="V205" s="38"/>
      <c r="W205" s="38"/>
      <c r="X205" s="38"/>
      <c r="Y205" s="38"/>
      <c r="Z205" s="38"/>
      <c r="AA205" s="38"/>
      <c r="AB205" s="38"/>
      <c r="AC205" s="38"/>
      <c r="AD205" s="38"/>
      <c r="AE205" s="38"/>
      <c r="AT205" s="17" t="s">
        <v>129</v>
      </c>
      <c r="AU205" s="17" t="s">
        <v>80</v>
      </c>
    </row>
    <row r="206" s="2" customFormat="1" ht="14.4" customHeight="1">
      <c r="A206" s="38"/>
      <c r="B206" s="39"/>
      <c r="C206" s="205" t="s">
        <v>286</v>
      </c>
      <c r="D206" s="205" t="s">
        <v>123</v>
      </c>
      <c r="E206" s="206" t="s">
        <v>287</v>
      </c>
      <c r="F206" s="207" t="s">
        <v>288</v>
      </c>
      <c r="G206" s="208" t="s">
        <v>237</v>
      </c>
      <c r="H206" s="209">
        <v>14.4</v>
      </c>
      <c r="I206" s="210"/>
      <c r="J206" s="211">
        <f>ROUND(I206*H206,2)</f>
        <v>0</v>
      </c>
      <c r="K206" s="212"/>
      <c r="L206" s="44"/>
      <c r="M206" s="213" t="s">
        <v>19</v>
      </c>
      <c r="N206" s="214" t="s">
        <v>41</v>
      </c>
      <c r="O206" s="84"/>
      <c r="P206" s="215">
        <f>O206*H206</f>
        <v>0</v>
      </c>
      <c r="Q206" s="215">
        <v>0</v>
      </c>
      <c r="R206" s="215">
        <f>Q206*H206</f>
        <v>0</v>
      </c>
      <c r="S206" s="215">
        <v>0</v>
      </c>
      <c r="T206" s="216">
        <f>S206*H206</f>
        <v>0</v>
      </c>
      <c r="U206" s="38"/>
      <c r="V206" s="38"/>
      <c r="W206" s="38"/>
      <c r="X206" s="38"/>
      <c r="Y206" s="38"/>
      <c r="Z206" s="38"/>
      <c r="AA206" s="38"/>
      <c r="AB206" s="38"/>
      <c r="AC206" s="38"/>
      <c r="AD206" s="38"/>
      <c r="AE206" s="38"/>
      <c r="AR206" s="217" t="s">
        <v>127</v>
      </c>
      <c r="AT206" s="217" t="s">
        <v>123</v>
      </c>
      <c r="AU206" s="217" t="s">
        <v>80</v>
      </c>
      <c r="AY206" s="17" t="s">
        <v>120</v>
      </c>
      <c r="BE206" s="218">
        <f>IF(N206="základní",J206,0)</f>
        <v>0</v>
      </c>
      <c r="BF206" s="218">
        <f>IF(N206="snížená",J206,0)</f>
        <v>0</v>
      </c>
      <c r="BG206" s="218">
        <f>IF(N206="zákl. přenesená",J206,0)</f>
        <v>0</v>
      </c>
      <c r="BH206" s="218">
        <f>IF(N206="sníž. přenesená",J206,0)</f>
        <v>0</v>
      </c>
      <c r="BI206" s="218">
        <f>IF(N206="nulová",J206,0)</f>
        <v>0</v>
      </c>
      <c r="BJ206" s="17" t="s">
        <v>78</v>
      </c>
      <c r="BK206" s="218">
        <f>ROUND(I206*H206,2)</f>
        <v>0</v>
      </c>
      <c r="BL206" s="17" t="s">
        <v>127</v>
      </c>
      <c r="BM206" s="217" t="s">
        <v>289</v>
      </c>
    </row>
    <row r="207" s="2" customFormat="1">
      <c r="A207" s="38"/>
      <c r="B207" s="39"/>
      <c r="C207" s="40"/>
      <c r="D207" s="219" t="s">
        <v>129</v>
      </c>
      <c r="E207" s="40"/>
      <c r="F207" s="220" t="s">
        <v>290</v>
      </c>
      <c r="G207" s="40"/>
      <c r="H207" s="40"/>
      <c r="I207" s="221"/>
      <c r="J207" s="40"/>
      <c r="K207" s="40"/>
      <c r="L207" s="44"/>
      <c r="M207" s="222"/>
      <c r="N207" s="223"/>
      <c r="O207" s="84"/>
      <c r="P207" s="84"/>
      <c r="Q207" s="84"/>
      <c r="R207" s="84"/>
      <c r="S207" s="84"/>
      <c r="T207" s="85"/>
      <c r="U207" s="38"/>
      <c r="V207" s="38"/>
      <c r="W207" s="38"/>
      <c r="X207" s="38"/>
      <c r="Y207" s="38"/>
      <c r="Z207" s="38"/>
      <c r="AA207" s="38"/>
      <c r="AB207" s="38"/>
      <c r="AC207" s="38"/>
      <c r="AD207" s="38"/>
      <c r="AE207" s="38"/>
      <c r="AT207" s="17" t="s">
        <v>129</v>
      </c>
      <c r="AU207" s="17" t="s">
        <v>80</v>
      </c>
    </row>
    <row r="208" s="15" customFormat="1">
      <c r="A208" s="15"/>
      <c r="B208" s="257"/>
      <c r="C208" s="258"/>
      <c r="D208" s="219" t="s">
        <v>131</v>
      </c>
      <c r="E208" s="259" t="s">
        <v>19</v>
      </c>
      <c r="F208" s="260" t="s">
        <v>262</v>
      </c>
      <c r="G208" s="258"/>
      <c r="H208" s="259" t="s">
        <v>19</v>
      </c>
      <c r="I208" s="261"/>
      <c r="J208" s="258"/>
      <c r="K208" s="258"/>
      <c r="L208" s="262"/>
      <c r="M208" s="263"/>
      <c r="N208" s="264"/>
      <c r="O208" s="264"/>
      <c r="P208" s="264"/>
      <c r="Q208" s="264"/>
      <c r="R208" s="264"/>
      <c r="S208" s="264"/>
      <c r="T208" s="265"/>
      <c r="U208" s="15"/>
      <c r="V208" s="15"/>
      <c r="W208" s="15"/>
      <c r="X208" s="15"/>
      <c r="Y208" s="15"/>
      <c r="Z208" s="15"/>
      <c r="AA208" s="15"/>
      <c r="AB208" s="15"/>
      <c r="AC208" s="15"/>
      <c r="AD208" s="15"/>
      <c r="AE208" s="15"/>
      <c r="AT208" s="266" t="s">
        <v>131</v>
      </c>
      <c r="AU208" s="266" t="s">
        <v>80</v>
      </c>
      <c r="AV208" s="15" t="s">
        <v>78</v>
      </c>
      <c r="AW208" s="15" t="s">
        <v>31</v>
      </c>
      <c r="AX208" s="15" t="s">
        <v>70</v>
      </c>
      <c r="AY208" s="266" t="s">
        <v>120</v>
      </c>
    </row>
    <row r="209" s="13" customFormat="1">
      <c r="A209" s="13"/>
      <c r="B209" s="224"/>
      <c r="C209" s="225"/>
      <c r="D209" s="219" t="s">
        <v>131</v>
      </c>
      <c r="E209" s="226" t="s">
        <v>19</v>
      </c>
      <c r="F209" s="227" t="s">
        <v>291</v>
      </c>
      <c r="G209" s="225"/>
      <c r="H209" s="228">
        <v>14.4</v>
      </c>
      <c r="I209" s="229"/>
      <c r="J209" s="225"/>
      <c r="K209" s="225"/>
      <c r="L209" s="230"/>
      <c r="M209" s="231"/>
      <c r="N209" s="232"/>
      <c r="O209" s="232"/>
      <c r="P209" s="232"/>
      <c r="Q209" s="232"/>
      <c r="R209" s="232"/>
      <c r="S209" s="232"/>
      <c r="T209" s="233"/>
      <c r="U209" s="13"/>
      <c r="V209" s="13"/>
      <c r="W209" s="13"/>
      <c r="X209" s="13"/>
      <c r="Y209" s="13"/>
      <c r="Z209" s="13"/>
      <c r="AA209" s="13"/>
      <c r="AB209" s="13"/>
      <c r="AC209" s="13"/>
      <c r="AD209" s="13"/>
      <c r="AE209" s="13"/>
      <c r="AT209" s="234" t="s">
        <v>131</v>
      </c>
      <c r="AU209" s="234" t="s">
        <v>80</v>
      </c>
      <c r="AV209" s="13" t="s">
        <v>80</v>
      </c>
      <c r="AW209" s="13" t="s">
        <v>31</v>
      </c>
      <c r="AX209" s="13" t="s">
        <v>78</v>
      </c>
      <c r="AY209" s="234" t="s">
        <v>120</v>
      </c>
    </row>
    <row r="210" s="2" customFormat="1" ht="14.4" customHeight="1">
      <c r="A210" s="38"/>
      <c r="B210" s="39"/>
      <c r="C210" s="205" t="s">
        <v>292</v>
      </c>
      <c r="D210" s="205" t="s">
        <v>123</v>
      </c>
      <c r="E210" s="206" t="s">
        <v>293</v>
      </c>
      <c r="F210" s="207" t="s">
        <v>294</v>
      </c>
      <c r="G210" s="208" t="s">
        <v>267</v>
      </c>
      <c r="H210" s="209">
        <v>42</v>
      </c>
      <c r="I210" s="210"/>
      <c r="J210" s="211">
        <f>ROUND(I210*H210,2)</f>
        <v>0</v>
      </c>
      <c r="K210" s="212"/>
      <c r="L210" s="44"/>
      <c r="M210" s="213" t="s">
        <v>19</v>
      </c>
      <c r="N210" s="214" t="s">
        <v>41</v>
      </c>
      <c r="O210" s="84"/>
      <c r="P210" s="215">
        <f>O210*H210</f>
        <v>0</v>
      </c>
      <c r="Q210" s="215">
        <v>0</v>
      </c>
      <c r="R210" s="215">
        <f>Q210*H210</f>
        <v>0</v>
      </c>
      <c r="S210" s="215">
        <v>0</v>
      </c>
      <c r="T210" s="216">
        <f>S210*H210</f>
        <v>0</v>
      </c>
      <c r="U210" s="38"/>
      <c r="V210" s="38"/>
      <c r="W210" s="38"/>
      <c r="X210" s="38"/>
      <c r="Y210" s="38"/>
      <c r="Z210" s="38"/>
      <c r="AA210" s="38"/>
      <c r="AB210" s="38"/>
      <c r="AC210" s="38"/>
      <c r="AD210" s="38"/>
      <c r="AE210" s="38"/>
      <c r="AR210" s="217" t="s">
        <v>127</v>
      </c>
      <c r="AT210" s="217" t="s">
        <v>123</v>
      </c>
      <c r="AU210" s="217" t="s">
        <v>80</v>
      </c>
      <c r="AY210" s="17" t="s">
        <v>120</v>
      </c>
      <c r="BE210" s="218">
        <f>IF(N210="základní",J210,0)</f>
        <v>0</v>
      </c>
      <c r="BF210" s="218">
        <f>IF(N210="snížená",J210,0)</f>
        <v>0</v>
      </c>
      <c r="BG210" s="218">
        <f>IF(N210="zákl. přenesená",J210,0)</f>
        <v>0</v>
      </c>
      <c r="BH210" s="218">
        <f>IF(N210="sníž. přenesená",J210,0)</f>
        <v>0</v>
      </c>
      <c r="BI210" s="218">
        <f>IF(N210="nulová",J210,0)</f>
        <v>0</v>
      </c>
      <c r="BJ210" s="17" t="s">
        <v>78</v>
      </c>
      <c r="BK210" s="218">
        <f>ROUND(I210*H210,2)</f>
        <v>0</v>
      </c>
      <c r="BL210" s="17" t="s">
        <v>127</v>
      </c>
      <c r="BM210" s="217" t="s">
        <v>295</v>
      </c>
    </row>
    <row r="211" s="2" customFormat="1">
      <c r="A211" s="38"/>
      <c r="B211" s="39"/>
      <c r="C211" s="40"/>
      <c r="D211" s="219" t="s">
        <v>129</v>
      </c>
      <c r="E211" s="40"/>
      <c r="F211" s="220" t="s">
        <v>296</v>
      </c>
      <c r="G211" s="40"/>
      <c r="H211" s="40"/>
      <c r="I211" s="221"/>
      <c r="J211" s="40"/>
      <c r="K211" s="40"/>
      <c r="L211" s="44"/>
      <c r="M211" s="222"/>
      <c r="N211" s="223"/>
      <c r="O211" s="84"/>
      <c r="P211" s="84"/>
      <c r="Q211" s="84"/>
      <c r="R211" s="84"/>
      <c r="S211" s="84"/>
      <c r="T211" s="85"/>
      <c r="U211" s="38"/>
      <c r="V211" s="38"/>
      <c r="W211" s="38"/>
      <c r="X211" s="38"/>
      <c r="Y211" s="38"/>
      <c r="Z211" s="38"/>
      <c r="AA211" s="38"/>
      <c r="AB211" s="38"/>
      <c r="AC211" s="38"/>
      <c r="AD211" s="38"/>
      <c r="AE211" s="38"/>
      <c r="AT211" s="17" t="s">
        <v>129</v>
      </c>
      <c r="AU211" s="17" t="s">
        <v>80</v>
      </c>
    </row>
    <row r="212" s="15" customFormat="1">
      <c r="A212" s="15"/>
      <c r="B212" s="257"/>
      <c r="C212" s="258"/>
      <c r="D212" s="219" t="s">
        <v>131</v>
      </c>
      <c r="E212" s="259" t="s">
        <v>19</v>
      </c>
      <c r="F212" s="260" t="s">
        <v>297</v>
      </c>
      <c r="G212" s="258"/>
      <c r="H212" s="259" t="s">
        <v>19</v>
      </c>
      <c r="I212" s="261"/>
      <c r="J212" s="258"/>
      <c r="K212" s="258"/>
      <c r="L212" s="262"/>
      <c r="M212" s="263"/>
      <c r="N212" s="264"/>
      <c r="O212" s="264"/>
      <c r="P212" s="264"/>
      <c r="Q212" s="264"/>
      <c r="R212" s="264"/>
      <c r="S212" s="264"/>
      <c r="T212" s="265"/>
      <c r="U212" s="15"/>
      <c r="V212" s="15"/>
      <c r="W212" s="15"/>
      <c r="X212" s="15"/>
      <c r="Y212" s="15"/>
      <c r="Z212" s="15"/>
      <c r="AA212" s="15"/>
      <c r="AB212" s="15"/>
      <c r="AC212" s="15"/>
      <c r="AD212" s="15"/>
      <c r="AE212" s="15"/>
      <c r="AT212" s="266" t="s">
        <v>131</v>
      </c>
      <c r="AU212" s="266" t="s">
        <v>80</v>
      </c>
      <c r="AV212" s="15" t="s">
        <v>78</v>
      </c>
      <c r="AW212" s="15" t="s">
        <v>31</v>
      </c>
      <c r="AX212" s="15" t="s">
        <v>70</v>
      </c>
      <c r="AY212" s="266" t="s">
        <v>120</v>
      </c>
    </row>
    <row r="213" s="13" customFormat="1">
      <c r="A213" s="13"/>
      <c r="B213" s="224"/>
      <c r="C213" s="225"/>
      <c r="D213" s="219" t="s">
        <v>131</v>
      </c>
      <c r="E213" s="226" t="s">
        <v>19</v>
      </c>
      <c r="F213" s="227" t="s">
        <v>271</v>
      </c>
      <c r="G213" s="225"/>
      <c r="H213" s="228">
        <v>42</v>
      </c>
      <c r="I213" s="229"/>
      <c r="J213" s="225"/>
      <c r="K213" s="225"/>
      <c r="L213" s="230"/>
      <c r="M213" s="231"/>
      <c r="N213" s="232"/>
      <c r="O213" s="232"/>
      <c r="P213" s="232"/>
      <c r="Q213" s="232"/>
      <c r="R213" s="232"/>
      <c r="S213" s="232"/>
      <c r="T213" s="233"/>
      <c r="U213" s="13"/>
      <c r="V213" s="13"/>
      <c r="W213" s="13"/>
      <c r="X213" s="13"/>
      <c r="Y213" s="13"/>
      <c r="Z213" s="13"/>
      <c r="AA213" s="13"/>
      <c r="AB213" s="13"/>
      <c r="AC213" s="13"/>
      <c r="AD213" s="13"/>
      <c r="AE213" s="13"/>
      <c r="AT213" s="234" t="s">
        <v>131</v>
      </c>
      <c r="AU213" s="234" t="s">
        <v>80</v>
      </c>
      <c r="AV213" s="13" t="s">
        <v>80</v>
      </c>
      <c r="AW213" s="13" t="s">
        <v>31</v>
      </c>
      <c r="AX213" s="13" t="s">
        <v>78</v>
      </c>
      <c r="AY213" s="234" t="s">
        <v>120</v>
      </c>
    </row>
    <row r="214" s="2" customFormat="1" ht="14.4" customHeight="1">
      <c r="A214" s="38"/>
      <c r="B214" s="39"/>
      <c r="C214" s="246" t="s">
        <v>298</v>
      </c>
      <c r="D214" s="246" t="s">
        <v>152</v>
      </c>
      <c r="E214" s="247" t="s">
        <v>299</v>
      </c>
      <c r="F214" s="248" t="s">
        <v>300</v>
      </c>
      <c r="G214" s="249" t="s">
        <v>247</v>
      </c>
      <c r="H214" s="250">
        <v>9.2400000000000002</v>
      </c>
      <c r="I214" s="251"/>
      <c r="J214" s="252">
        <f>ROUND(I214*H214,2)</f>
        <v>0</v>
      </c>
      <c r="K214" s="253"/>
      <c r="L214" s="254"/>
      <c r="M214" s="255" t="s">
        <v>19</v>
      </c>
      <c r="N214" s="256" t="s">
        <v>41</v>
      </c>
      <c r="O214" s="84"/>
      <c r="P214" s="215">
        <f>O214*H214</f>
        <v>0</v>
      </c>
      <c r="Q214" s="215">
        <v>1</v>
      </c>
      <c r="R214" s="215">
        <f>Q214*H214</f>
        <v>9.2400000000000002</v>
      </c>
      <c r="S214" s="215">
        <v>0</v>
      </c>
      <c r="T214" s="216">
        <f>S214*H214</f>
        <v>0</v>
      </c>
      <c r="U214" s="38"/>
      <c r="V214" s="38"/>
      <c r="W214" s="38"/>
      <c r="X214" s="38"/>
      <c r="Y214" s="38"/>
      <c r="Z214" s="38"/>
      <c r="AA214" s="38"/>
      <c r="AB214" s="38"/>
      <c r="AC214" s="38"/>
      <c r="AD214" s="38"/>
      <c r="AE214" s="38"/>
      <c r="AR214" s="217" t="s">
        <v>155</v>
      </c>
      <c r="AT214" s="217" t="s">
        <v>152</v>
      </c>
      <c r="AU214" s="217" t="s">
        <v>80</v>
      </c>
      <c r="AY214" s="17" t="s">
        <v>120</v>
      </c>
      <c r="BE214" s="218">
        <f>IF(N214="základní",J214,0)</f>
        <v>0</v>
      </c>
      <c r="BF214" s="218">
        <f>IF(N214="snížená",J214,0)</f>
        <v>0</v>
      </c>
      <c r="BG214" s="218">
        <f>IF(N214="zákl. přenesená",J214,0)</f>
        <v>0</v>
      </c>
      <c r="BH214" s="218">
        <f>IF(N214="sníž. přenesená",J214,0)</f>
        <v>0</v>
      </c>
      <c r="BI214" s="218">
        <f>IF(N214="nulová",J214,0)</f>
        <v>0</v>
      </c>
      <c r="BJ214" s="17" t="s">
        <v>78</v>
      </c>
      <c r="BK214" s="218">
        <f>ROUND(I214*H214,2)</f>
        <v>0</v>
      </c>
      <c r="BL214" s="17" t="s">
        <v>127</v>
      </c>
      <c r="BM214" s="217" t="s">
        <v>301</v>
      </c>
    </row>
    <row r="215" s="2" customFormat="1">
      <c r="A215" s="38"/>
      <c r="B215" s="39"/>
      <c r="C215" s="40"/>
      <c r="D215" s="219" t="s">
        <v>129</v>
      </c>
      <c r="E215" s="40"/>
      <c r="F215" s="220" t="s">
        <v>300</v>
      </c>
      <c r="G215" s="40"/>
      <c r="H215" s="40"/>
      <c r="I215" s="221"/>
      <c r="J215" s="40"/>
      <c r="K215" s="40"/>
      <c r="L215" s="44"/>
      <c r="M215" s="222"/>
      <c r="N215" s="223"/>
      <c r="O215" s="84"/>
      <c r="P215" s="84"/>
      <c r="Q215" s="84"/>
      <c r="R215" s="84"/>
      <c r="S215" s="84"/>
      <c r="T215" s="85"/>
      <c r="U215" s="38"/>
      <c r="V215" s="38"/>
      <c r="W215" s="38"/>
      <c r="X215" s="38"/>
      <c r="Y215" s="38"/>
      <c r="Z215" s="38"/>
      <c r="AA215" s="38"/>
      <c r="AB215" s="38"/>
      <c r="AC215" s="38"/>
      <c r="AD215" s="38"/>
      <c r="AE215" s="38"/>
      <c r="AT215" s="17" t="s">
        <v>129</v>
      </c>
      <c r="AU215" s="17" t="s">
        <v>80</v>
      </c>
    </row>
    <row r="216" s="13" customFormat="1">
      <c r="A216" s="13"/>
      <c r="B216" s="224"/>
      <c r="C216" s="225"/>
      <c r="D216" s="219" t="s">
        <v>131</v>
      </c>
      <c r="E216" s="226" t="s">
        <v>19</v>
      </c>
      <c r="F216" s="227" t="s">
        <v>302</v>
      </c>
      <c r="G216" s="225"/>
      <c r="H216" s="228">
        <v>9.2400000000000002</v>
      </c>
      <c r="I216" s="229"/>
      <c r="J216" s="225"/>
      <c r="K216" s="225"/>
      <c r="L216" s="230"/>
      <c r="M216" s="231"/>
      <c r="N216" s="232"/>
      <c r="O216" s="232"/>
      <c r="P216" s="232"/>
      <c r="Q216" s="232"/>
      <c r="R216" s="232"/>
      <c r="S216" s="232"/>
      <c r="T216" s="233"/>
      <c r="U216" s="13"/>
      <c r="V216" s="13"/>
      <c r="W216" s="13"/>
      <c r="X216" s="13"/>
      <c r="Y216" s="13"/>
      <c r="Z216" s="13"/>
      <c r="AA216" s="13"/>
      <c r="AB216" s="13"/>
      <c r="AC216" s="13"/>
      <c r="AD216" s="13"/>
      <c r="AE216" s="13"/>
      <c r="AT216" s="234" t="s">
        <v>131</v>
      </c>
      <c r="AU216" s="234" t="s">
        <v>80</v>
      </c>
      <c r="AV216" s="13" t="s">
        <v>80</v>
      </c>
      <c r="AW216" s="13" t="s">
        <v>31</v>
      </c>
      <c r="AX216" s="13" t="s">
        <v>78</v>
      </c>
      <c r="AY216" s="234" t="s">
        <v>120</v>
      </c>
    </row>
    <row r="217" s="2" customFormat="1" ht="24.15" customHeight="1">
      <c r="A217" s="38"/>
      <c r="B217" s="39"/>
      <c r="C217" s="205" t="s">
        <v>303</v>
      </c>
      <c r="D217" s="205" t="s">
        <v>123</v>
      </c>
      <c r="E217" s="206" t="s">
        <v>304</v>
      </c>
      <c r="F217" s="207" t="s">
        <v>305</v>
      </c>
      <c r="G217" s="208" t="s">
        <v>126</v>
      </c>
      <c r="H217" s="209">
        <v>45</v>
      </c>
      <c r="I217" s="210"/>
      <c r="J217" s="211">
        <f>ROUND(I217*H217,2)</f>
        <v>0</v>
      </c>
      <c r="K217" s="212"/>
      <c r="L217" s="44"/>
      <c r="M217" s="213" t="s">
        <v>19</v>
      </c>
      <c r="N217" s="214" t="s">
        <v>41</v>
      </c>
      <c r="O217" s="84"/>
      <c r="P217" s="215">
        <f>O217*H217</f>
        <v>0</v>
      </c>
      <c r="Q217" s="215">
        <v>0</v>
      </c>
      <c r="R217" s="215">
        <f>Q217*H217</f>
        <v>0</v>
      </c>
      <c r="S217" s="215">
        <v>0</v>
      </c>
      <c r="T217" s="216">
        <f>S217*H217</f>
        <v>0</v>
      </c>
      <c r="U217" s="38"/>
      <c r="V217" s="38"/>
      <c r="W217" s="38"/>
      <c r="X217" s="38"/>
      <c r="Y217" s="38"/>
      <c r="Z217" s="38"/>
      <c r="AA217" s="38"/>
      <c r="AB217" s="38"/>
      <c r="AC217" s="38"/>
      <c r="AD217" s="38"/>
      <c r="AE217" s="38"/>
      <c r="AR217" s="217" t="s">
        <v>127</v>
      </c>
      <c r="AT217" s="217" t="s">
        <v>123</v>
      </c>
      <c r="AU217" s="217" t="s">
        <v>80</v>
      </c>
      <c r="AY217" s="17" t="s">
        <v>120</v>
      </c>
      <c r="BE217" s="218">
        <f>IF(N217="základní",J217,0)</f>
        <v>0</v>
      </c>
      <c r="BF217" s="218">
        <f>IF(N217="snížená",J217,0)</f>
        <v>0</v>
      </c>
      <c r="BG217" s="218">
        <f>IF(N217="zákl. přenesená",J217,0)</f>
        <v>0</v>
      </c>
      <c r="BH217" s="218">
        <f>IF(N217="sníž. přenesená",J217,0)</f>
        <v>0</v>
      </c>
      <c r="BI217" s="218">
        <f>IF(N217="nulová",J217,0)</f>
        <v>0</v>
      </c>
      <c r="BJ217" s="17" t="s">
        <v>78</v>
      </c>
      <c r="BK217" s="218">
        <f>ROUND(I217*H217,2)</f>
        <v>0</v>
      </c>
      <c r="BL217" s="17" t="s">
        <v>127</v>
      </c>
      <c r="BM217" s="217" t="s">
        <v>306</v>
      </c>
    </row>
    <row r="218" s="2" customFormat="1">
      <c r="A218" s="38"/>
      <c r="B218" s="39"/>
      <c r="C218" s="40"/>
      <c r="D218" s="219" t="s">
        <v>129</v>
      </c>
      <c r="E218" s="40"/>
      <c r="F218" s="220" t="s">
        <v>307</v>
      </c>
      <c r="G218" s="40"/>
      <c r="H218" s="40"/>
      <c r="I218" s="221"/>
      <c r="J218" s="40"/>
      <c r="K218" s="40"/>
      <c r="L218" s="44"/>
      <c r="M218" s="222"/>
      <c r="N218" s="223"/>
      <c r="O218" s="84"/>
      <c r="P218" s="84"/>
      <c r="Q218" s="84"/>
      <c r="R218" s="84"/>
      <c r="S218" s="84"/>
      <c r="T218" s="85"/>
      <c r="U218" s="38"/>
      <c r="V218" s="38"/>
      <c r="W218" s="38"/>
      <c r="X218" s="38"/>
      <c r="Y218" s="38"/>
      <c r="Z218" s="38"/>
      <c r="AA218" s="38"/>
      <c r="AB218" s="38"/>
      <c r="AC218" s="38"/>
      <c r="AD218" s="38"/>
      <c r="AE218" s="38"/>
      <c r="AT218" s="17" t="s">
        <v>129</v>
      </c>
      <c r="AU218" s="17" t="s">
        <v>80</v>
      </c>
    </row>
    <row r="219" s="13" customFormat="1">
      <c r="A219" s="13"/>
      <c r="B219" s="224"/>
      <c r="C219" s="225"/>
      <c r="D219" s="219" t="s">
        <v>131</v>
      </c>
      <c r="E219" s="226" t="s">
        <v>19</v>
      </c>
      <c r="F219" s="227" t="s">
        <v>308</v>
      </c>
      <c r="G219" s="225"/>
      <c r="H219" s="228">
        <v>45</v>
      </c>
      <c r="I219" s="229"/>
      <c r="J219" s="225"/>
      <c r="K219" s="225"/>
      <c r="L219" s="230"/>
      <c r="M219" s="231"/>
      <c r="N219" s="232"/>
      <c r="O219" s="232"/>
      <c r="P219" s="232"/>
      <c r="Q219" s="232"/>
      <c r="R219" s="232"/>
      <c r="S219" s="232"/>
      <c r="T219" s="233"/>
      <c r="U219" s="13"/>
      <c r="V219" s="13"/>
      <c r="W219" s="13"/>
      <c r="X219" s="13"/>
      <c r="Y219" s="13"/>
      <c r="Z219" s="13"/>
      <c r="AA219" s="13"/>
      <c r="AB219" s="13"/>
      <c r="AC219" s="13"/>
      <c r="AD219" s="13"/>
      <c r="AE219" s="13"/>
      <c r="AT219" s="234" t="s">
        <v>131</v>
      </c>
      <c r="AU219" s="234" t="s">
        <v>80</v>
      </c>
      <c r="AV219" s="13" t="s">
        <v>80</v>
      </c>
      <c r="AW219" s="13" t="s">
        <v>31</v>
      </c>
      <c r="AX219" s="13" t="s">
        <v>78</v>
      </c>
      <c r="AY219" s="234" t="s">
        <v>120</v>
      </c>
    </row>
    <row r="220" s="2" customFormat="1" ht="14.4" customHeight="1">
      <c r="A220" s="38"/>
      <c r="B220" s="39"/>
      <c r="C220" s="205" t="s">
        <v>309</v>
      </c>
      <c r="D220" s="205" t="s">
        <v>123</v>
      </c>
      <c r="E220" s="206" t="s">
        <v>310</v>
      </c>
      <c r="F220" s="207" t="s">
        <v>311</v>
      </c>
      <c r="G220" s="208" t="s">
        <v>126</v>
      </c>
      <c r="H220" s="209">
        <v>92</v>
      </c>
      <c r="I220" s="210"/>
      <c r="J220" s="211">
        <f>ROUND(I220*H220,2)</f>
        <v>0</v>
      </c>
      <c r="K220" s="212"/>
      <c r="L220" s="44"/>
      <c r="M220" s="213" t="s">
        <v>19</v>
      </c>
      <c r="N220" s="214" t="s">
        <v>41</v>
      </c>
      <c r="O220" s="84"/>
      <c r="P220" s="215">
        <f>O220*H220</f>
        <v>0</v>
      </c>
      <c r="Q220" s="215">
        <v>0</v>
      </c>
      <c r="R220" s="215">
        <f>Q220*H220</f>
        <v>0</v>
      </c>
      <c r="S220" s="215">
        <v>0</v>
      </c>
      <c r="T220" s="216">
        <f>S220*H220</f>
        <v>0</v>
      </c>
      <c r="U220" s="38"/>
      <c r="V220" s="38"/>
      <c r="W220" s="38"/>
      <c r="X220" s="38"/>
      <c r="Y220" s="38"/>
      <c r="Z220" s="38"/>
      <c r="AA220" s="38"/>
      <c r="AB220" s="38"/>
      <c r="AC220" s="38"/>
      <c r="AD220" s="38"/>
      <c r="AE220" s="38"/>
      <c r="AR220" s="217" t="s">
        <v>127</v>
      </c>
      <c r="AT220" s="217" t="s">
        <v>123</v>
      </c>
      <c r="AU220" s="217" t="s">
        <v>80</v>
      </c>
      <c r="AY220" s="17" t="s">
        <v>120</v>
      </c>
      <c r="BE220" s="218">
        <f>IF(N220="základní",J220,0)</f>
        <v>0</v>
      </c>
      <c r="BF220" s="218">
        <f>IF(N220="snížená",J220,0)</f>
        <v>0</v>
      </c>
      <c r="BG220" s="218">
        <f>IF(N220="zákl. přenesená",J220,0)</f>
        <v>0</v>
      </c>
      <c r="BH220" s="218">
        <f>IF(N220="sníž. přenesená",J220,0)</f>
        <v>0</v>
      </c>
      <c r="BI220" s="218">
        <f>IF(N220="nulová",J220,0)</f>
        <v>0</v>
      </c>
      <c r="BJ220" s="17" t="s">
        <v>78</v>
      </c>
      <c r="BK220" s="218">
        <f>ROUND(I220*H220,2)</f>
        <v>0</v>
      </c>
      <c r="BL220" s="17" t="s">
        <v>127</v>
      </c>
      <c r="BM220" s="217" t="s">
        <v>312</v>
      </c>
    </row>
    <row r="221" s="2" customFormat="1">
      <c r="A221" s="38"/>
      <c r="B221" s="39"/>
      <c r="C221" s="40"/>
      <c r="D221" s="219" t="s">
        <v>129</v>
      </c>
      <c r="E221" s="40"/>
      <c r="F221" s="220" t="s">
        <v>311</v>
      </c>
      <c r="G221" s="40"/>
      <c r="H221" s="40"/>
      <c r="I221" s="221"/>
      <c r="J221" s="40"/>
      <c r="K221" s="40"/>
      <c r="L221" s="44"/>
      <c r="M221" s="222"/>
      <c r="N221" s="223"/>
      <c r="O221" s="84"/>
      <c r="P221" s="84"/>
      <c r="Q221" s="84"/>
      <c r="R221" s="84"/>
      <c r="S221" s="84"/>
      <c r="T221" s="85"/>
      <c r="U221" s="38"/>
      <c r="V221" s="38"/>
      <c r="W221" s="38"/>
      <c r="X221" s="38"/>
      <c r="Y221" s="38"/>
      <c r="Z221" s="38"/>
      <c r="AA221" s="38"/>
      <c r="AB221" s="38"/>
      <c r="AC221" s="38"/>
      <c r="AD221" s="38"/>
      <c r="AE221" s="38"/>
      <c r="AT221" s="17" t="s">
        <v>129</v>
      </c>
      <c r="AU221" s="17" t="s">
        <v>80</v>
      </c>
    </row>
    <row r="222" s="2" customFormat="1" ht="14.4" customHeight="1">
      <c r="A222" s="38"/>
      <c r="B222" s="39"/>
      <c r="C222" s="246" t="s">
        <v>313</v>
      </c>
      <c r="D222" s="246" t="s">
        <v>152</v>
      </c>
      <c r="E222" s="247" t="s">
        <v>314</v>
      </c>
      <c r="F222" s="248" t="s">
        <v>315</v>
      </c>
      <c r="G222" s="249" t="s">
        <v>126</v>
      </c>
      <c r="H222" s="250">
        <v>92</v>
      </c>
      <c r="I222" s="251"/>
      <c r="J222" s="252">
        <f>ROUND(I222*H222,2)</f>
        <v>0</v>
      </c>
      <c r="K222" s="253"/>
      <c r="L222" s="254"/>
      <c r="M222" s="255" t="s">
        <v>19</v>
      </c>
      <c r="N222" s="256" t="s">
        <v>41</v>
      </c>
      <c r="O222" s="84"/>
      <c r="P222" s="215">
        <f>O222*H222</f>
        <v>0</v>
      </c>
      <c r="Q222" s="215">
        <v>0</v>
      </c>
      <c r="R222" s="215">
        <f>Q222*H222</f>
        <v>0</v>
      </c>
      <c r="S222" s="215">
        <v>0</v>
      </c>
      <c r="T222" s="216">
        <f>S222*H222</f>
        <v>0</v>
      </c>
      <c r="U222" s="38"/>
      <c r="V222" s="38"/>
      <c r="W222" s="38"/>
      <c r="X222" s="38"/>
      <c r="Y222" s="38"/>
      <c r="Z222" s="38"/>
      <c r="AA222" s="38"/>
      <c r="AB222" s="38"/>
      <c r="AC222" s="38"/>
      <c r="AD222" s="38"/>
      <c r="AE222" s="38"/>
      <c r="AR222" s="217" t="s">
        <v>316</v>
      </c>
      <c r="AT222" s="217" t="s">
        <v>152</v>
      </c>
      <c r="AU222" s="217" t="s">
        <v>80</v>
      </c>
      <c r="AY222" s="17" t="s">
        <v>120</v>
      </c>
      <c r="BE222" s="218">
        <f>IF(N222="základní",J222,0)</f>
        <v>0</v>
      </c>
      <c r="BF222" s="218">
        <f>IF(N222="snížená",J222,0)</f>
        <v>0</v>
      </c>
      <c r="BG222" s="218">
        <f>IF(N222="zákl. přenesená",J222,0)</f>
        <v>0</v>
      </c>
      <c r="BH222" s="218">
        <f>IF(N222="sníž. přenesená",J222,0)</f>
        <v>0</v>
      </c>
      <c r="BI222" s="218">
        <f>IF(N222="nulová",J222,0)</f>
        <v>0</v>
      </c>
      <c r="BJ222" s="17" t="s">
        <v>78</v>
      </c>
      <c r="BK222" s="218">
        <f>ROUND(I222*H222,2)</f>
        <v>0</v>
      </c>
      <c r="BL222" s="17" t="s">
        <v>316</v>
      </c>
      <c r="BM222" s="217" t="s">
        <v>317</v>
      </c>
    </row>
    <row r="223" s="2" customFormat="1">
      <c r="A223" s="38"/>
      <c r="B223" s="39"/>
      <c r="C223" s="40"/>
      <c r="D223" s="219" t="s">
        <v>129</v>
      </c>
      <c r="E223" s="40"/>
      <c r="F223" s="220" t="s">
        <v>315</v>
      </c>
      <c r="G223" s="40"/>
      <c r="H223" s="40"/>
      <c r="I223" s="221"/>
      <c r="J223" s="40"/>
      <c r="K223" s="40"/>
      <c r="L223" s="44"/>
      <c r="M223" s="222"/>
      <c r="N223" s="223"/>
      <c r="O223" s="84"/>
      <c r="P223" s="84"/>
      <c r="Q223" s="84"/>
      <c r="R223" s="84"/>
      <c r="S223" s="84"/>
      <c r="T223" s="85"/>
      <c r="U223" s="38"/>
      <c r="V223" s="38"/>
      <c r="W223" s="38"/>
      <c r="X223" s="38"/>
      <c r="Y223" s="38"/>
      <c r="Z223" s="38"/>
      <c r="AA223" s="38"/>
      <c r="AB223" s="38"/>
      <c r="AC223" s="38"/>
      <c r="AD223" s="38"/>
      <c r="AE223" s="38"/>
      <c r="AT223" s="17" t="s">
        <v>129</v>
      </c>
      <c r="AU223" s="17" t="s">
        <v>80</v>
      </c>
    </row>
    <row r="224" s="2" customFormat="1" ht="14.4" customHeight="1">
      <c r="A224" s="38"/>
      <c r="B224" s="39"/>
      <c r="C224" s="205" t="s">
        <v>318</v>
      </c>
      <c r="D224" s="205" t="s">
        <v>123</v>
      </c>
      <c r="E224" s="206" t="s">
        <v>319</v>
      </c>
      <c r="F224" s="207" t="s">
        <v>320</v>
      </c>
      <c r="G224" s="208" t="s">
        <v>126</v>
      </c>
      <c r="H224" s="209">
        <v>48</v>
      </c>
      <c r="I224" s="210"/>
      <c r="J224" s="211">
        <f>ROUND(I224*H224,2)</f>
        <v>0</v>
      </c>
      <c r="K224" s="212"/>
      <c r="L224" s="44"/>
      <c r="M224" s="213" t="s">
        <v>19</v>
      </c>
      <c r="N224" s="214" t="s">
        <v>41</v>
      </c>
      <c r="O224" s="84"/>
      <c r="P224" s="215">
        <f>O224*H224</f>
        <v>0</v>
      </c>
      <c r="Q224" s="215">
        <v>0</v>
      </c>
      <c r="R224" s="215">
        <f>Q224*H224</f>
        <v>0</v>
      </c>
      <c r="S224" s="215">
        <v>0</v>
      </c>
      <c r="T224" s="216">
        <f>S224*H224</f>
        <v>0</v>
      </c>
      <c r="U224" s="38"/>
      <c r="V224" s="38"/>
      <c r="W224" s="38"/>
      <c r="X224" s="38"/>
      <c r="Y224" s="38"/>
      <c r="Z224" s="38"/>
      <c r="AA224" s="38"/>
      <c r="AB224" s="38"/>
      <c r="AC224" s="38"/>
      <c r="AD224" s="38"/>
      <c r="AE224" s="38"/>
      <c r="AR224" s="217" t="s">
        <v>127</v>
      </c>
      <c r="AT224" s="217" t="s">
        <v>123</v>
      </c>
      <c r="AU224" s="217" t="s">
        <v>80</v>
      </c>
      <c r="AY224" s="17" t="s">
        <v>120</v>
      </c>
      <c r="BE224" s="218">
        <f>IF(N224="základní",J224,0)</f>
        <v>0</v>
      </c>
      <c r="BF224" s="218">
        <f>IF(N224="snížená",J224,0)</f>
        <v>0</v>
      </c>
      <c r="BG224" s="218">
        <f>IF(N224="zákl. přenesená",J224,0)</f>
        <v>0</v>
      </c>
      <c r="BH224" s="218">
        <f>IF(N224="sníž. přenesená",J224,0)</f>
        <v>0</v>
      </c>
      <c r="BI224" s="218">
        <f>IF(N224="nulová",J224,0)</f>
        <v>0</v>
      </c>
      <c r="BJ224" s="17" t="s">
        <v>78</v>
      </c>
      <c r="BK224" s="218">
        <f>ROUND(I224*H224,2)</f>
        <v>0</v>
      </c>
      <c r="BL224" s="17" t="s">
        <v>127</v>
      </c>
      <c r="BM224" s="217" t="s">
        <v>321</v>
      </c>
    </row>
    <row r="225" s="2" customFormat="1">
      <c r="A225" s="38"/>
      <c r="B225" s="39"/>
      <c r="C225" s="40"/>
      <c r="D225" s="219" t="s">
        <v>129</v>
      </c>
      <c r="E225" s="40"/>
      <c r="F225" s="220" t="s">
        <v>322</v>
      </c>
      <c r="G225" s="40"/>
      <c r="H225" s="40"/>
      <c r="I225" s="221"/>
      <c r="J225" s="40"/>
      <c r="K225" s="40"/>
      <c r="L225" s="44"/>
      <c r="M225" s="222"/>
      <c r="N225" s="223"/>
      <c r="O225" s="84"/>
      <c r="P225" s="84"/>
      <c r="Q225" s="84"/>
      <c r="R225" s="84"/>
      <c r="S225" s="84"/>
      <c r="T225" s="85"/>
      <c r="U225" s="38"/>
      <c r="V225" s="38"/>
      <c r="W225" s="38"/>
      <c r="X225" s="38"/>
      <c r="Y225" s="38"/>
      <c r="Z225" s="38"/>
      <c r="AA225" s="38"/>
      <c r="AB225" s="38"/>
      <c r="AC225" s="38"/>
      <c r="AD225" s="38"/>
      <c r="AE225" s="38"/>
      <c r="AT225" s="17" t="s">
        <v>129</v>
      </c>
      <c r="AU225" s="17" t="s">
        <v>80</v>
      </c>
    </row>
    <row r="226" s="13" customFormat="1">
      <c r="A226" s="13"/>
      <c r="B226" s="224"/>
      <c r="C226" s="225"/>
      <c r="D226" s="219" t="s">
        <v>131</v>
      </c>
      <c r="E226" s="226" t="s">
        <v>19</v>
      </c>
      <c r="F226" s="227" t="s">
        <v>323</v>
      </c>
      <c r="G226" s="225"/>
      <c r="H226" s="228">
        <v>48</v>
      </c>
      <c r="I226" s="229"/>
      <c r="J226" s="225"/>
      <c r="K226" s="225"/>
      <c r="L226" s="230"/>
      <c r="M226" s="231"/>
      <c r="N226" s="232"/>
      <c r="O226" s="232"/>
      <c r="P226" s="232"/>
      <c r="Q226" s="232"/>
      <c r="R226" s="232"/>
      <c r="S226" s="232"/>
      <c r="T226" s="233"/>
      <c r="U226" s="13"/>
      <c r="V226" s="13"/>
      <c r="W226" s="13"/>
      <c r="X226" s="13"/>
      <c r="Y226" s="13"/>
      <c r="Z226" s="13"/>
      <c r="AA226" s="13"/>
      <c r="AB226" s="13"/>
      <c r="AC226" s="13"/>
      <c r="AD226" s="13"/>
      <c r="AE226" s="13"/>
      <c r="AT226" s="234" t="s">
        <v>131</v>
      </c>
      <c r="AU226" s="234" t="s">
        <v>80</v>
      </c>
      <c r="AV226" s="13" t="s">
        <v>80</v>
      </c>
      <c r="AW226" s="13" t="s">
        <v>31</v>
      </c>
      <c r="AX226" s="13" t="s">
        <v>78</v>
      </c>
      <c r="AY226" s="234" t="s">
        <v>120</v>
      </c>
    </row>
    <row r="227" s="2" customFormat="1" ht="24.15" customHeight="1">
      <c r="A227" s="38"/>
      <c r="B227" s="39"/>
      <c r="C227" s="205" t="s">
        <v>324</v>
      </c>
      <c r="D227" s="205" t="s">
        <v>123</v>
      </c>
      <c r="E227" s="206" t="s">
        <v>325</v>
      </c>
      <c r="F227" s="207" t="s">
        <v>326</v>
      </c>
      <c r="G227" s="208" t="s">
        <v>247</v>
      </c>
      <c r="H227" s="209">
        <v>6.7320000000000002</v>
      </c>
      <c r="I227" s="210"/>
      <c r="J227" s="211">
        <f>ROUND(I227*H227,2)</f>
        <v>0</v>
      </c>
      <c r="K227" s="212"/>
      <c r="L227" s="44"/>
      <c r="M227" s="213" t="s">
        <v>19</v>
      </c>
      <c r="N227" s="214" t="s">
        <v>41</v>
      </c>
      <c r="O227" s="84"/>
      <c r="P227" s="215">
        <f>O227*H227</f>
        <v>0</v>
      </c>
      <c r="Q227" s="215">
        <v>0</v>
      </c>
      <c r="R227" s="215">
        <f>Q227*H227</f>
        <v>0</v>
      </c>
      <c r="S227" s="215">
        <v>0</v>
      </c>
      <c r="T227" s="216">
        <f>S227*H227</f>
        <v>0</v>
      </c>
      <c r="U227" s="38"/>
      <c r="V227" s="38"/>
      <c r="W227" s="38"/>
      <c r="X227" s="38"/>
      <c r="Y227" s="38"/>
      <c r="Z227" s="38"/>
      <c r="AA227" s="38"/>
      <c r="AB227" s="38"/>
      <c r="AC227" s="38"/>
      <c r="AD227" s="38"/>
      <c r="AE227" s="38"/>
      <c r="AR227" s="217" t="s">
        <v>127</v>
      </c>
      <c r="AT227" s="217" t="s">
        <v>123</v>
      </c>
      <c r="AU227" s="217" t="s">
        <v>80</v>
      </c>
      <c r="AY227" s="17" t="s">
        <v>120</v>
      </c>
      <c r="BE227" s="218">
        <f>IF(N227="základní",J227,0)</f>
        <v>0</v>
      </c>
      <c r="BF227" s="218">
        <f>IF(N227="snížená",J227,0)</f>
        <v>0</v>
      </c>
      <c r="BG227" s="218">
        <f>IF(N227="zákl. přenesená",J227,0)</f>
        <v>0</v>
      </c>
      <c r="BH227" s="218">
        <f>IF(N227="sníž. přenesená",J227,0)</f>
        <v>0</v>
      </c>
      <c r="BI227" s="218">
        <f>IF(N227="nulová",J227,0)</f>
        <v>0</v>
      </c>
      <c r="BJ227" s="17" t="s">
        <v>78</v>
      </c>
      <c r="BK227" s="218">
        <f>ROUND(I227*H227,2)</f>
        <v>0</v>
      </c>
      <c r="BL227" s="17" t="s">
        <v>127</v>
      </c>
      <c r="BM227" s="217" t="s">
        <v>327</v>
      </c>
    </row>
    <row r="228" s="2" customFormat="1">
      <c r="A228" s="38"/>
      <c r="B228" s="39"/>
      <c r="C228" s="40"/>
      <c r="D228" s="219" t="s">
        <v>129</v>
      </c>
      <c r="E228" s="40"/>
      <c r="F228" s="220" t="s">
        <v>328</v>
      </c>
      <c r="G228" s="40"/>
      <c r="H228" s="40"/>
      <c r="I228" s="221"/>
      <c r="J228" s="40"/>
      <c r="K228" s="40"/>
      <c r="L228" s="44"/>
      <c r="M228" s="222"/>
      <c r="N228" s="223"/>
      <c r="O228" s="84"/>
      <c r="P228" s="84"/>
      <c r="Q228" s="84"/>
      <c r="R228" s="84"/>
      <c r="S228" s="84"/>
      <c r="T228" s="85"/>
      <c r="U228" s="38"/>
      <c r="V228" s="38"/>
      <c r="W228" s="38"/>
      <c r="X228" s="38"/>
      <c r="Y228" s="38"/>
      <c r="Z228" s="38"/>
      <c r="AA228" s="38"/>
      <c r="AB228" s="38"/>
      <c r="AC228" s="38"/>
      <c r="AD228" s="38"/>
      <c r="AE228" s="38"/>
      <c r="AT228" s="17" t="s">
        <v>129</v>
      </c>
      <c r="AU228" s="17" t="s">
        <v>80</v>
      </c>
    </row>
    <row r="229" s="15" customFormat="1">
      <c r="A229" s="15"/>
      <c r="B229" s="257"/>
      <c r="C229" s="258"/>
      <c r="D229" s="219" t="s">
        <v>131</v>
      </c>
      <c r="E229" s="259" t="s">
        <v>19</v>
      </c>
      <c r="F229" s="260" t="s">
        <v>329</v>
      </c>
      <c r="G229" s="258"/>
      <c r="H229" s="259" t="s">
        <v>19</v>
      </c>
      <c r="I229" s="261"/>
      <c r="J229" s="258"/>
      <c r="K229" s="258"/>
      <c r="L229" s="262"/>
      <c r="M229" s="263"/>
      <c r="N229" s="264"/>
      <c r="O229" s="264"/>
      <c r="P229" s="264"/>
      <c r="Q229" s="264"/>
      <c r="R229" s="264"/>
      <c r="S229" s="264"/>
      <c r="T229" s="265"/>
      <c r="U229" s="15"/>
      <c r="V229" s="15"/>
      <c r="W229" s="15"/>
      <c r="X229" s="15"/>
      <c r="Y229" s="15"/>
      <c r="Z229" s="15"/>
      <c r="AA229" s="15"/>
      <c r="AB229" s="15"/>
      <c r="AC229" s="15"/>
      <c r="AD229" s="15"/>
      <c r="AE229" s="15"/>
      <c r="AT229" s="266" t="s">
        <v>131</v>
      </c>
      <c r="AU229" s="266" t="s">
        <v>80</v>
      </c>
      <c r="AV229" s="15" t="s">
        <v>78</v>
      </c>
      <c r="AW229" s="15" t="s">
        <v>31</v>
      </c>
      <c r="AX229" s="15" t="s">
        <v>70</v>
      </c>
      <c r="AY229" s="266" t="s">
        <v>120</v>
      </c>
    </row>
    <row r="230" s="13" customFormat="1">
      <c r="A230" s="13"/>
      <c r="B230" s="224"/>
      <c r="C230" s="225"/>
      <c r="D230" s="219" t="s">
        <v>131</v>
      </c>
      <c r="E230" s="226" t="s">
        <v>19</v>
      </c>
      <c r="F230" s="227" t="s">
        <v>330</v>
      </c>
      <c r="G230" s="225"/>
      <c r="H230" s="228">
        <v>6.7320000000000002</v>
      </c>
      <c r="I230" s="229"/>
      <c r="J230" s="225"/>
      <c r="K230" s="225"/>
      <c r="L230" s="230"/>
      <c r="M230" s="231"/>
      <c r="N230" s="232"/>
      <c r="O230" s="232"/>
      <c r="P230" s="232"/>
      <c r="Q230" s="232"/>
      <c r="R230" s="232"/>
      <c r="S230" s="232"/>
      <c r="T230" s="233"/>
      <c r="U230" s="13"/>
      <c r="V230" s="13"/>
      <c r="W230" s="13"/>
      <c r="X230" s="13"/>
      <c r="Y230" s="13"/>
      <c r="Z230" s="13"/>
      <c r="AA230" s="13"/>
      <c r="AB230" s="13"/>
      <c r="AC230" s="13"/>
      <c r="AD230" s="13"/>
      <c r="AE230" s="13"/>
      <c r="AT230" s="234" t="s">
        <v>131</v>
      </c>
      <c r="AU230" s="234" t="s">
        <v>80</v>
      </c>
      <c r="AV230" s="13" t="s">
        <v>80</v>
      </c>
      <c r="AW230" s="13" t="s">
        <v>31</v>
      </c>
      <c r="AX230" s="13" t="s">
        <v>78</v>
      </c>
      <c r="AY230" s="234" t="s">
        <v>120</v>
      </c>
    </row>
    <row r="231" s="2" customFormat="1" ht="24.15" customHeight="1">
      <c r="A231" s="38"/>
      <c r="B231" s="39"/>
      <c r="C231" s="205" t="s">
        <v>331</v>
      </c>
      <c r="D231" s="205" t="s">
        <v>123</v>
      </c>
      <c r="E231" s="206" t="s">
        <v>332</v>
      </c>
      <c r="F231" s="207" t="s">
        <v>333</v>
      </c>
      <c r="G231" s="208" t="s">
        <v>247</v>
      </c>
      <c r="H231" s="209">
        <v>847.15999999999997</v>
      </c>
      <c r="I231" s="210"/>
      <c r="J231" s="211">
        <f>ROUND(I231*H231,2)</f>
        <v>0</v>
      </c>
      <c r="K231" s="212"/>
      <c r="L231" s="44"/>
      <c r="M231" s="213" t="s">
        <v>19</v>
      </c>
      <c r="N231" s="214" t="s">
        <v>41</v>
      </c>
      <c r="O231" s="84"/>
      <c r="P231" s="215">
        <f>O231*H231</f>
        <v>0</v>
      </c>
      <c r="Q231" s="215">
        <v>0</v>
      </c>
      <c r="R231" s="215">
        <f>Q231*H231</f>
        <v>0</v>
      </c>
      <c r="S231" s="215">
        <v>0</v>
      </c>
      <c r="T231" s="216">
        <f>S231*H231</f>
        <v>0</v>
      </c>
      <c r="U231" s="38"/>
      <c r="V231" s="38"/>
      <c r="W231" s="38"/>
      <c r="X231" s="38"/>
      <c r="Y231" s="38"/>
      <c r="Z231" s="38"/>
      <c r="AA231" s="38"/>
      <c r="AB231" s="38"/>
      <c r="AC231" s="38"/>
      <c r="AD231" s="38"/>
      <c r="AE231" s="38"/>
      <c r="AR231" s="217" t="s">
        <v>127</v>
      </c>
      <c r="AT231" s="217" t="s">
        <v>123</v>
      </c>
      <c r="AU231" s="217" t="s">
        <v>80</v>
      </c>
      <c r="AY231" s="17" t="s">
        <v>120</v>
      </c>
      <c r="BE231" s="218">
        <f>IF(N231="základní",J231,0)</f>
        <v>0</v>
      </c>
      <c r="BF231" s="218">
        <f>IF(N231="snížená",J231,0)</f>
        <v>0</v>
      </c>
      <c r="BG231" s="218">
        <f>IF(N231="zákl. přenesená",J231,0)</f>
        <v>0</v>
      </c>
      <c r="BH231" s="218">
        <f>IF(N231="sníž. přenesená",J231,0)</f>
        <v>0</v>
      </c>
      <c r="BI231" s="218">
        <f>IF(N231="nulová",J231,0)</f>
        <v>0</v>
      </c>
      <c r="BJ231" s="17" t="s">
        <v>78</v>
      </c>
      <c r="BK231" s="218">
        <f>ROUND(I231*H231,2)</f>
        <v>0</v>
      </c>
      <c r="BL231" s="17" t="s">
        <v>127</v>
      </c>
      <c r="BM231" s="217" t="s">
        <v>334</v>
      </c>
    </row>
    <row r="232" s="2" customFormat="1">
      <c r="A232" s="38"/>
      <c r="B232" s="39"/>
      <c r="C232" s="40"/>
      <c r="D232" s="219" t="s">
        <v>129</v>
      </c>
      <c r="E232" s="40"/>
      <c r="F232" s="220" t="s">
        <v>335</v>
      </c>
      <c r="G232" s="40"/>
      <c r="H232" s="40"/>
      <c r="I232" s="221"/>
      <c r="J232" s="40"/>
      <c r="K232" s="40"/>
      <c r="L232" s="44"/>
      <c r="M232" s="222"/>
      <c r="N232" s="223"/>
      <c r="O232" s="84"/>
      <c r="P232" s="84"/>
      <c r="Q232" s="84"/>
      <c r="R232" s="84"/>
      <c r="S232" s="84"/>
      <c r="T232" s="85"/>
      <c r="U232" s="38"/>
      <c r="V232" s="38"/>
      <c r="W232" s="38"/>
      <c r="X232" s="38"/>
      <c r="Y232" s="38"/>
      <c r="Z232" s="38"/>
      <c r="AA232" s="38"/>
      <c r="AB232" s="38"/>
      <c r="AC232" s="38"/>
      <c r="AD232" s="38"/>
      <c r="AE232" s="38"/>
      <c r="AT232" s="17" t="s">
        <v>129</v>
      </c>
      <c r="AU232" s="17" t="s">
        <v>80</v>
      </c>
    </row>
    <row r="233" s="15" customFormat="1">
      <c r="A233" s="15"/>
      <c r="B233" s="257"/>
      <c r="C233" s="258"/>
      <c r="D233" s="219" t="s">
        <v>131</v>
      </c>
      <c r="E233" s="259" t="s">
        <v>19</v>
      </c>
      <c r="F233" s="260" t="s">
        <v>336</v>
      </c>
      <c r="G233" s="258"/>
      <c r="H233" s="259" t="s">
        <v>19</v>
      </c>
      <c r="I233" s="261"/>
      <c r="J233" s="258"/>
      <c r="K233" s="258"/>
      <c r="L233" s="262"/>
      <c r="M233" s="263"/>
      <c r="N233" s="264"/>
      <c r="O233" s="264"/>
      <c r="P233" s="264"/>
      <c r="Q233" s="264"/>
      <c r="R233" s="264"/>
      <c r="S233" s="264"/>
      <c r="T233" s="265"/>
      <c r="U233" s="15"/>
      <c r="V233" s="15"/>
      <c r="W233" s="15"/>
      <c r="X233" s="15"/>
      <c r="Y233" s="15"/>
      <c r="Z233" s="15"/>
      <c r="AA233" s="15"/>
      <c r="AB233" s="15"/>
      <c r="AC233" s="15"/>
      <c r="AD233" s="15"/>
      <c r="AE233" s="15"/>
      <c r="AT233" s="266" t="s">
        <v>131</v>
      </c>
      <c r="AU233" s="266" t="s">
        <v>80</v>
      </c>
      <c r="AV233" s="15" t="s">
        <v>78</v>
      </c>
      <c r="AW233" s="15" t="s">
        <v>31</v>
      </c>
      <c r="AX233" s="15" t="s">
        <v>70</v>
      </c>
      <c r="AY233" s="266" t="s">
        <v>120</v>
      </c>
    </row>
    <row r="234" s="13" customFormat="1">
      <c r="A234" s="13"/>
      <c r="B234" s="224"/>
      <c r="C234" s="225"/>
      <c r="D234" s="219" t="s">
        <v>131</v>
      </c>
      <c r="E234" s="226" t="s">
        <v>19</v>
      </c>
      <c r="F234" s="227" t="s">
        <v>337</v>
      </c>
      <c r="G234" s="225"/>
      <c r="H234" s="228">
        <v>3.371</v>
      </c>
      <c r="I234" s="229"/>
      <c r="J234" s="225"/>
      <c r="K234" s="225"/>
      <c r="L234" s="230"/>
      <c r="M234" s="231"/>
      <c r="N234" s="232"/>
      <c r="O234" s="232"/>
      <c r="P234" s="232"/>
      <c r="Q234" s="232"/>
      <c r="R234" s="232"/>
      <c r="S234" s="232"/>
      <c r="T234" s="233"/>
      <c r="U234" s="13"/>
      <c r="V234" s="13"/>
      <c r="W234" s="13"/>
      <c r="X234" s="13"/>
      <c r="Y234" s="13"/>
      <c r="Z234" s="13"/>
      <c r="AA234" s="13"/>
      <c r="AB234" s="13"/>
      <c r="AC234" s="13"/>
      <c r="AD234" s="13"/>
      <c r="AE234" s="13"/>
      <c r="AT234" s="234" t="s">
        <v>131</v>
      </c>
      <c r="AU234" s="234" t="s">
        <v>80</v>
      </c>
      <c r="AV234" s="13" t="s">
        <v>80</v>
      </c>
      <c r="AW234" s="13" t="s">
        <v>31</v>
      </c>
      <c r="AX234" s="13" t="s">
        <v>70</v>
      </c>
      <c r="AY234" s="234" t="s">
        <v>120</v>
      </c>
    </row>
    <row r="235" s="13" customFormat="1">
      <c r="A235" s="13"/>
      <c r="B235" s="224"/>
      <c r="C235" s="225"/>
      <c r="D235" s="219" t="s">
        <v>131</v>
      </c>
      <c r="E235" s="226" t="s">
        <v>19</v>
      </c>
      <c r="F235" s="227" t="s">
        <v>338</v>
      </c>
      <c r="G235" s="225"/>
      <c r="H235" s="228">
        <v>843.78899999999999</v>
      </c>
      <c r="I235" s="229"/>
      <c r="J235" s="225"/>
      <c r="K235" s="225"/>
      <c r="L235" s="230"/>
      <c r="M235" s="231"/>
      <c r="N235" s="232"/>
      <c r="O235" s="232"/>
      <c r="P235" s="232"/>
      <c r="Q235" s="232"/>
      <c r="R235" s="232"/>
      <c r="S235" s="232"/>
      <c r="T235" s="233"/>
      <c r="U235" s="13"/>
      <c r="V235" s="13"/>
      <c r="W235" s="13"/>
      <c r="X235" s="13"/>
      <c r="Y235" s="13"/>
      <c r="Z235" s="13"/>
      <c r="AA235" s="13"/>
      <c r="AB235" s="13"/>
      <c r="AC235" s="13"/>
      <c r="AD235" s="13"/>
      <c r="AE235" s="13"/>
      <c r="AT235" s="234" t="s">
        <v>131</v>
      </c>
      <c r="AU235" s="234" t="s">
        <v>80</v>
      </c>
      <c r="AV235" s="13" t="s">
        <v>80</v>
      </c>
      <c r="AW235" s="13" t="s">
        <v>31</v>
      </c>
      <c r="AX235" s="13" t="s">
        <v>70</v>
      </c>
      <c r="AY235" s="234" t="s">
        <v>120</v>
      </c>
    </row>
    <row r="236" s="14" customFormat="1">
      <c r="A236" s="14"/>
      <c r="B236" s="235"/>
      <c r="C236" s="236"/>
      <c r="D236" s="219" t="s">
        <v>131</v>
      </c>
      <c r="E236" s="237" t="s">
        <v>19</v>
      </c>
      <c r="F236" s="238" t="s">
        <v>135</v>
      </c>
      <c r="G236" s="236"/>
      <c r="H236" s="239">
        <v>847.15999999999997</v>
      </c>
      <c r="I236" s="240"/>
      <c r="J236" s="236"/>
      <c r="K236" s="236"/>
      <c r="L236" s="241"/>
      <c r="M236" s="242"/>
      <c r="N236" s="243"/>
      <c r="O236" s="243"/>
      <c r="P236" s="243"/>
      <c r="Q236" s="243"/>
      <c r="R236" s="243"/>
      <c r="S236" s="243"/>
      <c r="T236" s="244"/>
      <c r="U236" s="14"/>
      <c r="V236" s="14"/>
      <c r="W236" s="14"/>
      <c r="X236" s="14"/>
      <c r="Y236" s="14"/>
      <c r="Z236" s="14"/>
      <c r="AA236" s="14"/>
      <c r="AB236" s="14"/>
      <c r="AC236" s="14"/>
      <c r="AD236" s="14"/>
      <c r="AE236" s="14"/>
      <c r="AT236" s="245" t="s">
        <v>131</v>
      </c>
      <c r="AU236" s="245" t="s">
        <v>80</v>
      </c>
      <c r="AV236" s="14" t="s">
        <v>127</v>
      </c>
      <c r="AW236" s="14" t="s">
        <v>31</v>
      </c>
      <c r="AX236" s="14" t="s">
        <v>78</v>
      </c>
      <c r="AY236" s="245" t="s">
        <v>120</v>
      </c>
    </row>
    <row r="237" s="2" customFormat="1" ht="37.8" customHeight="1">
      <c r="A237" s="38"/>
      <c r="B237" s="39"/>
      <c r="C237" s="205" t="s">
        <v>339</v>
      </c>
      <c r="D237" s="205" t="s">
        <v>123</v>
      </c>
      <c r="E237" s="206" t="s">
        <v>340</v>
      </c>
      <c r="F237" s="207" t="s">
        <v>341</v>
      </c>
      <c r="G237" s="208" t="s">
        <v>247</v>
      </c>
      <c r="H237" s="209">
        <v>54846.285000000003</v>
      </c>
      <c r="I237" s="210"/>
      <c r="J237" s="211">
        <f>ROUND(I237*H237,2)</f>
        <v>0</v>
      </c>
      <c r="K237" s="212"/>
      <c r="L237" s="44"/>
      <c r="M237" s="213" t="s">
        <v>19</v>
      </c>
      <c r="N237" s="214" t="s">
        <v>41</v>
      </c>
      <c r="O237" s="84"/>
      <c r="P237" s="215">
        <f>O237*H237</f>
        <v>0</v>
      </c>
      <c r="Q237" s="215">
        <v>0</v>
      </c>
      <c r="R237" s="215">
        <f>Q237*H237</f>
        <v>0</v>
      </c>
      <c r="S237" s="215">
        <v>0</v>
      </c>
      <c r="T237" s="216">
        <f>S237*H237</f>
        <v>0</v>
      </c>
      <c r="U237" s="38"/>
      <c r="V237" s="38"/>
      <c r="W237" s="38"/>
      <c r="X237" s="38"/>
      <c r="Y237" s="38"/>
      <c r="Z237" s="38"/>
      <c r="AA237" s="38"/>
      <c r="AB237" s="38"/>
      <c r="AC237" s="38"/>
      <c r="AD237" s="38"/>
      <c r="AE237" s="38"/>
      <c r="AR237" s="217" t="s">
        <v>127</v>
      </c>
      <c r="AT237" s="217" t="s">
        <v>123</v>
      </c>
      <c r="AU237" s="217" t="s">
        <v>80</v>
      </c>
      <c r="AY237" s="17" t="s">
        <v>120</v>
      </c>
      <c r="BE237" s="218">
        <f>IF(N237="základní",J237,0)</f>
        <v>0</v>
      </c>
      <c r="BF237" s="218">
        <f>IF(N237="snížená",J237,0)</f>
        <v>0</v>
      </c>
      <c r="BG237" s="218">
        <f>IF(N237="zákl. přenesená",J237,0)</f>
        <v>0</v>
      </c>
      <c r="BH237" s="218">
        <f>IF(N237="sníž. přenesená",J237,0)</f>
        <v>0</v>
      </c>
      <c r="BI237" s="218">
        <f>IF(N237="nulová",J237,0)</f>
        <v>0</v>
      </c>
      <c r="BJ237" s="17" t="s">
        <v>78</v>
      </c>
      <c r="BK237" s="218">
        <f>ROUND(I237*H237,2)</f>
        <v>0</v>
      </c>
      <c r="BL237" s="17" t="s">
        <v>127</v>
      </c>
      <c r="BM237" s="217" t="s">
        <v>342</v>
      </c>
    </row>
    <row r="238" s="2" customFormat="1">
      <c r="A238" s="38"/>
      <c r="B238" s="39"/>
      <c r="C238" s="40"/>
      <c r="D238" s="219" t="s">
        <v>129</v>
      </c>
      <c r="E238" s="40"/>
      <c r="F238" s="220" t="s">
        <v>343</v>
      </c>
      <c r="G238" s="40"/>
      <c r="H238" s="40"/>
      <c r="I238" s="221"/>
      <c r="J238" s="40"/>
      <c r="K238" s="40"/>
      <c r="L238" s="44"/>
      <c r="M238" s="222"/>
      <c r="N238" s="223"/>
      <c r="O238" s="84"/>
      <c r="P238" s="84"/>
      <c r="Q238" s="84"/>
      <c r="R238" s="84"/>
      <c r="S238" s="84"/>
      <c r="T238" s="85"/>
      <c r="U238" s="38"/>
      <c r="V238" s="38"/>
      <c r="W238" s="38"/>
      <c r="X238" s="38"/>
      <c r="Y238" s="38"/>
      <c r="Z238" s="38"/>
      <c r="AA238" s="38"/>
      <c r="AB238" s="38"/>
      <c r="AC238" s="38"/>
      <c r="AD238" s="38"/>
      <c r="AE238" s="38"/>
      <c r="AT238" s="17" t="s">
        <v>129</v>
      </c>
      <c r="AU238" s="17" t="s">
        <v>80</v>
      </c>
    </row>
    <row r="239" s="15" customFormat="1">
      <c r="A239" s="15"/>
      <c r="B239" s="257"/>
      <c r="C239" s="258"/>
      <c r="D239" s="219" t="s">
        <v>131</v>
      </c>
      <c r="E239" s="259" t="s">
        <v>19</v>
      </c>
      <c r="F239" s="260" t="s">
        <v>344</v>
      </c>
      <c r="G239" s="258"/>
      <c r="H239" s="259" t="s">
        <v>19</v>
      </c>
      <c r="I239" s="261"/>
      <c r="J239" s="258"/>
      <c r="K239" s="258"/>
      <c r="L239" s="262"/>
      <c r="M239" s="263"/>
      <c r="N239" s="264"/>
      <c r="O239" s="264"/>
      <c r="P239" s="264"/>
      <c r="Q239" s="264"/>
      <c r="R239" s="264"/>
      <c r="S239" s="264"/>
      <c r="T239" s="265"/>
      <c r="U239" s="15"/>
      <c r="V239" s="15"/>
      <c r="W239" s="15"/>
      <c r="X239" s="15"/>
      <c r="Y239" s="15"/>
      <c r="Z239" s="15"/>
      <c r="AA239" s="15"/>
      <c r="AB239" s="15"/>
      <c r="AC239" s="15"/>
      <c r="AD239" s="15"/>
      <c r="AE239" s="15"/>
      <c r="AT239" s="266" t="s">
        <v>131</v>
      </c>
      <c r="AU239" s="266" t="s">
        <v>80</v>
      </c>
      <c r="AV239" s="15" t="s">
        <v>78</v>
      </c>
      <c r="AW239" s="15" t="s">
        <v>31</v>
      </c>
      <c r="AX239" s="15" t="s">
        <v>70</v>
      </c>
      <c r="AY239" s="266" t="s">
        <v>120</v>
      </c>
    </row>
    <row r="240" s="13" customFormat="1">
      <c r="A240" s="13"/>
      <c r="B240" s="224"/>
      <c r="C240" s="225"/>
      <c r="D240" s="219" t="s">
        <v>131</v>
      </c>
      <c r="E240" s="226" t="s">
        <v>19</v>
      </c>
      <c r="F240" s="227" t="s">
        <v>345</v>
      </c>
      <c r="G240" s="225"/>
      <c r="H240" s="228">
        <v>54846.285000000003</v>
      </c>
      <c r="I240" s="229"/>
      <c r="J240" s="225"/>
      <c r="K240" s="225"/>
      <c r="L240" s="230"/>
      <c r="M240" s="231"/>
      <c r="N240" s="232"/>
      <c r="O240" s="232"/>
      <c r="P240" s="232"/>
      <c r="Q240" s="232"/>
      <c r="R240" s="232"/>
      <c r="S240" s="232"/>
      <c r="T240" s="233"/>
      <c r="U240" s="13"/>
      <c r="V240" s="13"/>
      <c r="W240" s="13"/>
      <c r="X240" s="13"/>
      <c r="Y240" s="13"/>
      <c r="Z240" s="13"/>
      <c r="AA240" s="13"/>
      <c r="AB240" s="13"/>
      <c r="AC240" s="13"/>
      <c r="AD240" s="13"/>
      <c r="AE240" s="13"/>
      <c r="AT240" s="234" t="s">
        <v>131</v>
      </c>
      <c r="AU240" s="234" t="s">
        <v>80</v>
      </c>
      <c r="AV240" s="13" t="s">
        <v>80</v>
      </c>
      <c r="AW240" s="13" t="s">
        <v>31</v>
      </c>
      <c r="AX240" s="13" t="s">
        <v>78</v>
      </c>
      <c r="AY240" s="234" t="s">
        <v>120</v>
      </c>
    </row>
    <row r="241" s="2" customFormat="1" ht="24.15" customHeight="1">
      <c r="A241" s="38"/>
      <c r="B241" s="39"/>
      <c r="C241" s="205" t="s">
        <v>346</v>
      </c>
      <c r="D241" s="205" t="s">
        <v>123</v>
      </c>
      <c r="E241" s="206" t="s">
        <v>347</v>
      </c>
      <c r="F241" s="207" t="s">
        <v>348</v>
      </c>
      <c r="G241" s="208" t="s">
        <v>247</v>
      </c>
      <c r="H241" s="209">
        <v>0.058000000000000003</v>
      </c>
      <c r="I241" s="210"/>
      <c r="J241" s="211">
        <f>ROUND(I241*H241,2)</f>
        <v>0</v>
      </c>
      <c r="K241" s="212"/>
      <c r="L241" s="44"/>
      <c r="M241" s="213" t="s">
        <v>19</v>
      </c>
      <c r="N241" s="214" t="s">
        <v>41</v>
      </c>
      <c r="O241" s="84"/>
      <c r="P241" s="215">
        <f>O241*H241</f>
        <v>0</v>
      </c>
      <c r="Q241" s="215">
        <v>0</v>
      </c>
      <c r="R241" s="215">
        <f>Q241*H241</f>
        <v>0</v>
      </c>
      <c r="S241" s="215">
        <v>0</v>
      </c>
      <c r="T241" s="216">
        <f>S241*H241</f>
        <v>0</v>
      </c>
      <c r="U241" s="38"/>
      <c r="V241" s="38"/>
      <c r="W241" s="38"/>
      <c r="X241" s="38"/>
      <c r="Y241" s="38"/>
      <c r="Z241" s="38"/>
      <c r="AA241" s="38"/>
      <c r="AB241" s="38"/>
      <c r="AC241" s="38"/>
      <c r="AD241" s="38"/>
      <c r="AE241" s="38"/>
      <c r="AR241" s="217" t="s">
        <v>127</v>
      </c>
      <c r="AT241" s="217" t="s">
        <v>123</v>
      </c>
      <c r="AU241" s="217" t="s">
        <v>80</v>
      </c>
      <c r="AY241" s="17" t="s">
        <v>120</v>
      </c>
      <c r="BE241" s="218">
        <f>IF(N241="základní",J241,0)</f>
        <v>0</v>
      </c>
      <c r="BF241" s="218">
        <f>IF(N241="snížená",J241,0)</f>
        <v>0</v>
      </c>
      <c r="BG241" s="218">
        <f>IF(N241="zákl. přenesená",J241,0)</f>
        <v>0</v>
      </c>
      <c r="BH241" s="218">
        <f>IF(N241="sníž. přenesená",J241,0)</f>
        <v>0</v>
      </c>
      <c r="BI241" s="218">
        <f>IF(N241="nulová",J241,0)</f>
        <v>0</v>
      </c>
      <c r="BJ241" s="17" t="s">
        <v>78</v>
      </c>
      <c r="BK241" s="218">
        <f>ROUND(I241*H241,2)</f>
        <v>0</v>
      </c>
      <c r="BL241" s="17" t="s">
        <v>127</v>
      </c>
      <c r="BM241" s="217" t="s">
        <v>349</v>
      </c>
    </row>
    <row r="242" s="2" customFormat="1">
      <c r="A242" s="38"/>
      <c r="B242" s="39"/>
      <c r="C242" s="40"/>
      <c r="D242" s="219" t="s">
        <v>129</v>
      </c>
      <c r="E242" s="40"/>
      <c r="F242" s="220" t="s">
        <v>350</v>
      </c>
      <c r="G242" s="40"/>
      <c r="H242" s="40"/>
      <c r="I242" s="221"/>
      <c r="J242" s="40"/>
      <c r="K242" s="40"/>
      <c r="L242" s="44"/>
      <c r="M242" s="222"/>
      <c r="N242" s="223"/>
      <c r="O242" s="84"/>
      <c r="P242" s="84"/>
      <c r="Q242" s="84"/>
      <c r="R242" s="84"/>
      <c r="S242" s="84"/>
      <c r="T242" s="85"/>
      <c r="U242" s="38"/>
      <c r="V242" s="38"/>
      <c r="W242" s="38"/>
      <c r="X242" s="38"/>
      <c r="Y242" s="38"/>
      <c r="Z242" s="38"/>
      <c r="AA242" s="38"/>
      <c r="AB242" s="38"/>
      <c r="AC242" s="38"/>
      <c r="AD242" s="38"/>
      <c r="AE242" s="38"/>
      <c r="AT242" s="17" t="s">
        <v>129</v>
      </c>
      <c r="AU242" s="17" t="s">
        <v>80</v>
      </c>
    </row>
    <row r="243" s="15" customFormat="1">
      <c r="A243" s="15"/>
      <c r="B243" s="257"/>
      <c r="C243" s="258"/>
      <c r="D243" s="219" t="s">
        <v>131</v>
      </c>
      <c r="E243" s="259" t="s">
        <v>19</v>
      </c>
      <c r="F243" s="260" t="s">
        <v>351</v>
      </c>
      <c r="G243" s="258"/>
      <c r="H243" s="259" t="s">
        <v>19</v>
      </c>
      <c r="I243" s="261"/>
      <c r="J243" s="258"/>
      <c r="K243" s="258"/>
      <c r="L243" s="262"/>
      <c r="M243" s="263"/>
      <c r="N243" s="264"/>
      <c r="O243" s="264"/>
      <c r="P243" s="264"/>
      <c r="Q243" s="264"/>
      <c r="R243" s="264"/>
      <c r="S243" s="264"/>
      <c r="T243" s="265"/>
      <c r="U243" s="15"/>
      <c r="V243" s="15"/>
      <c r="W243" s="15"/>
      <c r="X243" s="15"/>
      <c r="Y243" s="15"/>
      <c r="Z243" s="15"/>
      <c r="AA243" s="15"/>
      <c r="AB243" s="15"/>
      <c r="AC243" s="15"/>
      <c r="AD243" s="15"/>
      <c r="AE243" s="15"/>
      <c r="AT243" s="266" t="s">
        <v>131</v>
      </c>
      <c r="AU243" s="266" t="s">
        <v>80</v>
      </c>
      <c r="AV243" s="15" t="s">
        <v>78</v>
      </c>
      <c r="AW243" s="15" t="s">
        <v>31</v>
      </c>
      <c r="AX243" s="15" t="s">
        <v>70</v>
      </c>
      <c r="AY243" s="266" t="s">
        <v>120</v>
      </c>
    </row>
    <row r="244" s="13" customFormat="1">
      <c r="A244" s="13"/>
      <c r="B244" s="224"/>
      <c r="C244" s="225"/>
      <c r="D244" s="219" t="s">
        <v>131</v>
      </c>
      <c r="E244" s="226" t="s">
        <v>19</v>
      </c>
      <c r="F244" s="227" t="s">
        <v>352</v>
      </c>
      <c r="G244" s="225"/>
      <c r="H244" s="228">
        <v>0.058000000000000003</v>
      </c>
      <c r="I244" s="229"/>
      <c r="J244" s="225"/>
      <c r="K244" s="225"/>
      <c r="L244" s="230"/>
      <c r="M244" s="231"/>
      <c r="N244" s="232"/>
      <c r="O244" s="232"/>
      <c r="P244" s="232"/>
      <c r="Q244" s="232"/>
      <c r="R244" s="232"/>
      <c r="S244" s="232"/>
      <c r="T244" s="233"/>
      <c r="U244" s="13"/>
      <c r="V244" s="13"/>
      <c r="W244" s="13"/>
      <c r="X244" s="13"/>
      <c r="Y244" s="13"/>
      <c r="Z244" s="13"/>
      <c r="AA244" s="13"/>
      <c r="AB244" s="13"/>
      <c r="AC244" s="13"/>
      <c r="AD244" s="13"/>
      <c r="AE244" s="13"/>
      <c r="AT244" s="234" t="s">
        <v>131</v>
      </c>
      <c r="AU244" s="234" t="s">
        <v>80</v>
      </c>
      <c r="AV244" s="13" t="s">
        <v>80</v>
      </c>
      <c r="AW244" s="13" t="s">
        <v>31</v>
      </c>
      <c r="AX244" s="13" t="s">
        <v>78</v>
      </c>
      <c r="AY244" s="234" t="s">
        <v>120</v>
      </c>
    </row>
    <row r="245" s="2" customFormat="1" ht="24.15" customHeight="1">
      <c r="A245" s="38"/>
      <c r="B245" s="39"/>
      <c r="C245" s="205" t="s">
        <v>353</v>
      </c>
      <c r="D245" s="205" t="s">
        <v>123</v>
      </c>
      <c r="E245" s="206" t="s">
        <v>354</v>
      </c>
      <c r="F245" s="207" t="s">
        <v>355</v>
      </c>
      <c r="G245" s="208" t="s">
        <v>247</v>
      </c>
      <c r="H245" s="209">
        <v>895.48000000000002</v>
      </c>
      <c r="I245" s="210"/>
      <c r="J245" s="211">
        <f>ROUND(I245*H245,2)</f>
        <v>0</v>
      </c>
      <c r="K245" s="212"/>
      <c r="L245" s="44"/>
      <c r="M245" s="213" t="s">
        <v>19</v>
      </c>
      <c r="N245" s="214" t="s">
        <v>41</v>
      </c>
      <c r="O245" s="84"/>
      <c r="P245" s="215">
        <f>O245*H245</f>
        <v>0</v>
      </c>
      <c r="Q245" s="215">
        <v>0</v>
      </c>
      <c r="R245" s="215">
        <f>Q245*H245</f>
        <v>0</v>
      </c>
      <c r="S245" s="215">
        <v>0</v>
      </c>
      <c r="T245" s="216">
        <f>S245*H245</f>
        <v>0</v>
      </c>
      <c r="U245" s="38"/>
      <c r="V245" s="38"/>
      <c r="W245" s="38"/>
      <c r="X245" s="38"/>
      <c r="Y245" s="38"/>
      <c r="Z245" s="38"/>
      <c r="AA245" s="38"/>
      <c r="AB245" s="38"/>
      <c r="AC245" s="38"/>
      <c r="AD245" s="38"/>
      <c r="AE245" s="38"/>
      <c r="AR245" s="217" t="s">
        <v>127</v>
      </c>
      <c r="AT245" s="217" t="s">
        <v>123</v>
      </c>
      <c r="AU245" s="217" t="s">
        <v>80</v>
      </c>
      <c r="AY245" s="17" t="s">
        <v>120</v>
      </c>
      <c r="BE245" s="218">
        <f>IF(N245="základní",J245,0)</f>
        <v>0</v>
      </c>
      <c r="BF245" s="218">
        <f>IF(N245="snížená",J245,0)</f>
        <v>0</v>
      </c>
      <c r="BG245" s="218">
        <f>IF(N245="zákl. přenesená",J245,0)</f>
        <v>0</v>
      </c>
      <c r="BH245" s="218">
        <f>IF(N245="sníž. přenesená",J245,0)</f>
        <v>0</v>
      </c>
      <c r="BI245" s="218">
        <f>IF(N245="nulová",J245,0)</f>
        <v>0</v>
      </c>
      <c r="BJ245" s="17" t="s">
        <v>78</v>
      </c>
      <c r="BK245" s="218">
        <f>ROUND(I245*H245,2)</f>
        <v>0</v>
      </c>
      <c r="BL245" s="17" t="s">
        <v>127</v>
      </c>
      <c r="BM245" s="217" t="s">
        <v>356</v>
      </c>
    </row>
    <row r="246" s="2" customFormat="1">
      <c r="A246" s="38"/>
      <c r="B246" s="39"/>
      <c r="C246" s="40"/>
      <c r="D246" s="219" t="s">
        <v>129</v>
      </c>
      <c r="E246" s="40"/>
      <c r="F246" s="220" t="s">
        <v>357</v>
      </c>
      <c r="G246" s="40"/>
      <c r="H246" s="40"/>
      <c r="I246" s="221"/>
      <c r="J246" s="40"/>
      <c r="K246" s="40"/>
      <c r="L246" s="44"/>
      <c r="M246" s="222"/>
      <c r="N246" s="223"/>
      <c r="O246" s="84"/>
      <c r="P246" s="84"/>
      <c r="Q246" s="84"/>
      <c r="R246" s="84"/>
      <c r="S246" s="84"/>
      <c r="T246" s="85"/>
      <c r="U246" s="38"/>
      <c r="V246" s="38"/>
      <c r="W246" s="38"/>
      <c r="X246" s="38"/>
      <c r="Y246" s="38"/>
      <c r="Z246" s="38"/>
      <c r="AA246" s="38"/>
      <c r="AB246" s="38"/>
      <c r="AC246" s="38"/>
      <c r="AD246" s="38"/>
      <c r="AE246" s="38"/>
      <c r="AT246" s="17" t="s">
        <v>129</v>
      </c>
      <c r="AU246" s="17" t="s">
        <v>80</v>
      </c>
    </row>
    <row r="247" s="13" customFormat="1">
      <c r="A247" s="13"/>
      <c r="B247" s="224"/>
      <c r="C247" s="225"/>
      <c r="D247" s="219" t="s">
        <v>131</v>
      </c>
      <c r="E247" s="226" t="s">
        <v>19</v>
      </c>
      <c r="F247" s="227" t="s">
        <v>358</v>
      </c>
      <c r="G247" s="225"/>
      <c r="H247" s="228">
        <v>9.2400000000000002</v>
      </c>
      <c r="I247" s="229"/>
      <c r="J247" s="225"/>
      <c r="K247" s="225"/>
      <c r="L247" s="230"/>
      <c r="M247" s="231"/>
      <c r="N247" s="232"/>
      <c r="O247" s="232"/>
      <c r="P247" s="232"/>
      <c r="Q247" s="232"/>
      <c r="R247" s="232"/>
      <c r="S247" s="232"/>
      <c r="T247" s="233"/>
      <c r="U247" s="13"/>
      <c r="V247" s="13"/>
      <c r="W247" s="13"/>
      <c r="X247" s="13"/>
      <c r="Y247" s="13"/>
      <c r="Z247" s="13"/>
      <c r="AA247" s="13"/>
      <c r="AB247" s="13"/>
      <c r="AC247" s="13"/>
      <c r="AD247" s="13"/>
      <c r="AE247" s="13"/>
      <c r="AT247" s="234" t="s">
        <v>131</v>
      </c>
      <c r="AU247" s="234" t="s">
        <v>80</v>
      </c>
      <c r="AV247" s="13" t="s">
        <v>80</v>
      </c>
      <c r="AW247" s="13" t="s">
        <v>31</v>
      </c>
      <c r="AX247" s="13" t="s">
        <v>70</v>
      </c>
      <c r="AY247" s="234" t="s">
        <v>120</v>
      </c>
    </row>
    <row r="248" s="13" customFormat="1">
      <c r="A248" s="13"/>
      <c r="B248" s="224"/>
      <c r="C248" s="225"/>
      <c r="D248" s="219" t="s">
        <v>131</v>
      </c>
      <c r="E248" s="226" t="s">
        <v>19</v>
      </c>
      <c r="F248" s="227" t="s">
        <v>359</v>
      </c>
      <c r="G248" s="225"/>
      <c r="H248" s="228">
        <v>9.2400000000000002</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131</v>
      </c>
      <c r="AU248" s="234" t="s">
        <v>80</v>
      </c>
      <c r="AV248" s="13" t="s">
        <v>80</v>
      </c>
      <c r="AW248" s="13" t="s">
        <v>31</v>
      </c>
      <c r="AX248" s="13" t="s">
        <v>70</v>
      </c>
      <c r="AY248" s="234" t="s">
        <v>120</v>
      </c>
    </row>
    <row r="249" s="13" customFormat="1">
      <c r="A249" s="13"/>
      <c r="B249" s="224"/>
      <c r="C249" s="225"/>
      <c r="D249" s="219" t="s">
        <v>131</v>
      </c>
      <c r="E249" s="226" t="s">
        <v>19</v>
      </c>
      <c r="F249" s="227" t="s">
        <v>360</v>
      </c>
      <c r="G249" s="225"/>
      <c r="H249" s="228">
        <v>877</v>
      </c>
      <c r="I249" s="229"/>
      <c r="J249" s="225"/>
      <c r="K249" s="225"/>
      <c r="L249" s="230"/>
      <c r="M249" s="231"/>
      <c r="N249" s="232"/>
      <c r="O249" s="232"/>
      <c r="P249" s="232"/>
      <c r="Q249" s="232"/>
      <c r="R249" s="232"/>
      <c r="S249" s="232"/>
      <c r="T249" s="233"/>
      <c r="U249" s="13"/>
      <c r="V249" s="13"/>
      <c r="W249" s="13"/>
      <c r="X249" s="13"/>
      <c r="Y249" s="13"/>
      <c r="Z249" s="13"/>
      <c r="AA249" s="13"/>
      <c r="AB249" s="13"/>
      <c r="AC249" s="13"/>
      <c r="AD249" s="13"/>
      <c r="AE249" s="13"/>
      <c r="AT249" s="234" t="s">
        <v>131</v>
      </c>
      <c r="AU249" s="234" t="s">
        <v>80</v>
      </c>
      <c r="AV249" s="13" t="s">
        <v>80</v>
      </c>
      <c r="AW249" s="13" t="s">
        <v>31</v>
      </c>
      <c r="AX249" s="13" t="s">
        <v>70</v>
      </c>
      <c r="AY249" s="234" t="s">
        <v>120</v>
      </c>
    </row>
    <row r="250" s="14" customFormat="1">
      <c r="A250" s="14"/>
      <c r="B250" s="235"/>
      <c r="C250" s="236"/>
      <c r="D250" s="219" t="s">
        <v>131</v>
      </c>
      <c r="E250" s="237" t="s">
        <v>19</v>
      </c>
      <c r="F250" s="238" t="s">
        <v>135</v>
      </c>
      <c r="G250" s="236"/>
      <c r="H250" s="239">
        <v>895.48000000000002</v>
      </c>
      <c r="I250" s="240"/>
      <c r="J250" s="236"/>
      <c r="K250" s="236"/>
      <c r="L250" s="241"/>
      <c r="M250" s="242"/>
      <c r="N250" s="243"/>
      <c r="O250" s="243"/>
      <c r="P250" s="243"/>
      <c r="Q250" s="243"/>
      <c r="R250" s="243"/>
      <c r="S250" s="243"/>
      <c r="T250" s="244"/>
      <c r="U250" s="14"/>
      <c r="V250" s="14"/>
      <c r="W250" s="14"/>
      <c r="X250" s="14"/>
      <c r="Y250" s="14"/>
      <c r="Z250" s="14"/>
      <c r="AA250" s="14"/>
      <c r="AB250" s="14"/>
      <c r="AC250" s="14"/>
      <c r="AD250" s="14"/>
      <c r="AE250" s="14"/>
      <c r="AT250" s="245" t="s">
        <v>131</v>
      </c>
      <c r="AU250" s="245" t="s">
        <v>80</v>
      </c>
      <c r="AV250" s="14" t="s">
        <v>127</v>
      </c>
      <c r="AW250" s="14" t="s">
        <v>31</v>
      </c>
      <c r="AX250" s="14" t="s">
        <v>78</v>
      </c>
      <c r="AY250" s="245" t="s">
        <v>120</v>
      </c>
    </row>
    <row r="251" s="2" customFormat="1" ht="14.4" customHeight="1">
      <c r="A251" s="38"/>
      <c r="B251" s="39"/>
      <c r="C251" s="205" t="s">
        <v>361</v>
      </c>
      <c r="D251" s="205" t="s">
        <v>123</v>
      </c>
      <c r="E251" s="206" t="s">
        <v>362</v>
      </c>
      <c r="F251" s="207" t="s">
        <v>363</v>
      </c>
      <c r="G251" s="208" t="s">
        <v>247</v>
      </c>
      <c r="H251" s="209">
        <v>886.24800000000005</v>
      </c>
      <c r="I251" s="210"/>
      <c r="J251" s="211">
        <f>ROUND(I251*H251,2)</f>
        <v>0</v>
      </c>
      <c r="K251" s="212"/>
      <c r="L251" s="44"/>
      <c r="M251" s="213" t="s">
        <v>19</v>
      </c>
      <c r="N251" s="214" t="s">
        <v>41</v>
      </c>
      <c r="O251" s="84"/>
      <c r="P251" s="215">
        <f>O251*H251</f>
        <v>0</v>
      </c>
      <c r="Q251" s="215">
        <v>0</v>
      </c>
      <c r="R251" s="215">
        <f>Q251*H251</f>
        <v>0</v>
      </c>
      <c r="S251" s="215">
        <v>0</v>
      </c>
      <c r="T251" s="216">
        <f>S251*H251</f>
        <v>0</v>
      </c>
      <c r="U251" s="38"/>
      <c r="V251" s="38"/>
      <c r="W251" s="38"/>
      <c r="X251" s="38"/>
      <c r="Y251" s="38"/>
      <c r="Z251" s="38"/>
      <c r="AA251" s="38"/>
      <c r="AB251" s="38"/>
      <c r="AC251" s="38"/>
      <c r="AD251" s="38"/>
      <c r="AE251" s="38"/>
      <c r="AR251" s="217" t="s">
        <v>127</v>
      </c>
      <c r="AT251" s="217" t="s">
        <v>123</v>
      </c>
      <c r="AU251" s="217" t="s">
        <v>80</v>
      </c>
      <c r="AY251" s="17" t="s">
        <v>120</v>
      </c>
      <c r="BE251" s="218">
        <f>IF(N251="základní",J251,0)</f>
        <v>0</v>
      </c>
      <c r="BF251" s="218">
        <f>IF(N251="snížená",J251,0)</f>
        <v>0</v>
      </c>
      <c r="BG251" s="218">
        <f>IF(N251="zákl. přenesená",J251,0)</f>
        <v>0</v>
      </c>
      <c r="BH251" s="218">
        <f>IF(N251="sníž. přenesená",J251,0)</f>
        <v>0</v>
      </c>
      <c r="BI251" s="218">
        <f>IF(N251="nulová",J251,0)</f>
        <v>0</v>
      </c>
      <c r="BJ251" s="17" t="s">
        <v>78</v>
      </c>
      <c r="BK251" s="218">
        <f>ROUND(I251*H251,2)</f>
        <v>0</v>
      </c>
      <c r="BL251" s="17" t="s">
        <v>127</v>
      </c>
      <c r="BM251" s="217" t="s">
        <v>364</v>
      </c>
    </row>
    <row r="252" s="2" customFormat="1">
      <c r="A252" s="38"/>
      <c r="B252" s="39"/>
      <c r="C252" s="40"/>
      <c r="D252" s="219" t="s">
        <v>129</v>
      </c>
      <c r="E252" s="40"/>
      <c r="F252" s="220" t="s">
        <v>365</v>
      </c>
      <c r="G252" s="40"/>
      <c r="H252" s="40"/>
      <c r="I252" s="221"/>
      <c r="J252" s="40"/>
      <c r="K252" s="40"/>
      <c r="L252" s="44"/>
      <c r="M252" s="222"/>
      <c r="N252" s="223"/>
      <c r="O252" s="84"/>
      <c r="P252" s="84"/>
      <c r="Q252" s="84"/>
      <c r="R252" s="84"/>
      <c r="S252" s="84"/>
      <c r="T252" s="85"/>
      <c r="U252" s="38"/>
      <c r="V252" s="38"/>
      <c r="W252" s="38"/>
      <c r="X252" s="38"/>
      <c r="Y252" s="38"/>
      <c r="Z252" s="38"/>
      <c r="AA252" s="38"/>
      <c r="AB252" s="38"/>
      <c r="AC252" s="38"/>
      <c r="AD252" s="38"/>
      <c r="AE252" s="38"/>
      <c r="AT252" s="17" t="s">
        <v>129</v>
      </c>
      <c r="AU252" s="17" t="s">
        <v>80</v>
      </c>
    </row>
    <row r="253" s="13" customFormat="1">
      <c r="A253" s="13"/>
      <c r="B253" s="224"/>
      <c r="C253" s="225"/>
      <c r="D253" s="219" t="s">
        <v>131</v>
      </c>
      <c r="E253" s="226" t="s">
        <v>19</v>
      </c>
      <c r="F253" s="227" t="s">
        <v>366</v>
      </c>
      <c r="G253" s="225"/>
      <c r="H253" s="228">
        <v>0.0080000000000000002</v>
      </c>
      <c r="I253" s="229"/>
      <c r="J253" s="225"/>
      <c r="K253" s="225"/>
      <c r="L253" s="230"/>
      <c r="M253" s="231"/>
      <c r="N253" s="232"/>
      <c r="O253" s="232"/>
      <c r="P253" s="232"/>
      <c r="Q253" s="232"/>
      <c r="R253" s="232"/>
      <c r="S253" s="232"/>
      <c r="T253" s="233"/>
      <c r="U253" s="13"/>
      <c r="V253" s="13"/>
      <c r="W253" s="13"/>
      <c r="X253" s="13"/>
      <c r="Y253" s="13"/>
      <c r="Z253" s="13"/>
      <c r="AA253" s="13"/>
      <c r="AB253" s="13"/>
      <c r="AC253" s="13"/>
      <c r="AD253" s="13"/>
      <c r="AE253" s="13"/>
      <c r="AT253" s="234" t="s">
        <v>131</v>
      </c>
      <c r="AU253" s="234" t="s">
        <v>80</v>
      </c>
      <c r="AV253" s="13" t="s">
        <v>80</v>
      </c>
      <c r="AW253" s="13" t="s">
        <v>31</v>
      </c>
      <c r="AX253" s="13" t="s">
        <v>70</v>
      </c>
      <c r="AY253" s="234" t="s">
        <v>120</v>
      </c>
    </row>
    <row r="254" s="13" customFormat="1">
      <c r="A254" s="13"/>
      <c r="B254" s="224"/>
      <c r="C254" s="225"/>
      <c r="D254" s="219" t="s">
        <v>131</v>
      </c>
      <c r="E254" s="226" t="s">
        <v>19</v>
      </c>
      <c r="F254" s="227" t="s">
        <v>358</v>
      </c>
      <c r="G254" s="225"/>
      <c r="H254" s="228">
        <v>9.2400000000000002</v>
      </c>
      <c r="I254" s="229"/>
      <c r="J254" s="225"/>
      <c r="K254" s="225"/>
      <c r="L254" s="230"/>
      <c r="M254" s="231"/>
      <c r="N254" s="232"/>
      <c r="O254" s="232"/>
      <c r="P254" s="232"/>
      <c r="Q254" s="232"/>
      <c r="R254" s="232"/>
      <c r="S254" s="232"/>
      <c r="T254" s="233"/>
      <c r="U254" s="13"/>
      <c r="V254" s="13"/>
      <c r="W254" s="13"/>
      <c r="X254" s="13"/>
      <c r="Y254" s="13"/>
      <c r="Z254" s="13"/>
      <c r="AA254" s="13"/>
      <c r="AB254" s="13"/>
      <c r="AC254" s="13"/>
      <c r="AD254" s="13"/>
      <c r="AE254" s="13"/>
      <c r="AT254" s="234" t="s">
        <v>131</v>
      </c>
      <c r="AU254" s="234" t="s">
        <v>80</v>
      </c>
      <c r="AV254" s="13" t="s">
        <v>80</v>
      </c>
      <c r="AW254" s="13" t="s">
        <v>31</v>
      </c>
      <c r="AX254" s="13" t="s">
        <v>70</v>
      </c>
      <c r="AY254" s="234" t="s">
        <v>120</v>
      </c>
    </row>
    <row r="255" s="13" customFormat="1">
      <c r="A255" s="13"/>
      <c r="B255" s="224"/>
      <c r="C255" s="225"/>
      <c r="D255" s="219" t="s">
        <v>131</v>
      </c>
      <c r="E255" s="226" t="s">
        <v>19</v>
      </c>
      <c r="F255" s="227" t="s">
        <v>367</v>
      </c>
      <c r="G255" s="225"/>
      <c r="H255" s="228">
        <v>877</v>
      </c>
      <c r="I255" s="229"/>
      <c r="J255" s="225"/>
      <c r="K255" s="225"/>
      <c r="L255" s="230"/>
      <c r="M255" s="231"/>
      <c r="N255" s="232"/>
      <c r="O255" s="232"/>
      <c r="P255" s="232"/>
      <c r="Q255" s="232"/>
      <c r="R255" s="232"/>
      <c r="S255" s="232"/>
      <c r="T255" s="233"/>
      <c r="U255" s="13"/>
      <c r="V255" s="13"/>
      <c r="W255" s="13"/>
      <c r="X255" s="13"/>
      <c r="Y255" s="13"/>
      <c r="Z255" s="13"/>
      <c r="AA255" s="13"/>
      <c r="AB255" s="13"/>
      <c r="AC255" s="13"/>
      <c r="AD255" s="13"/>
      <c r="AE255" s="13"/>
      <c r="AT255" s="234" t="s">
        <v>131</v>
      </c>
      <c r="AU255" s="234" t="s">
        <v>80</v>
      </c>
      <c r="AV255" s="13" t="s">
        <v>80</v>
      </c>
      <c r="AW255" s="13" t="s">
        <v>31</v>
      </c>
      <c r="AX255" s="13" t="s">
        <v>70</v>
      </c>
      <c r="AY255" s="234" t="s">
        <v>120</v>
      </c>
    </row>
    <row r="256" s="14" customFormat="1">
      <c r="A256" s="14"/>
      <c r="B256" s="235"/>
      <c r="C256" s="236"/>
      <c r="D256" s="219" t="s">
        <v>131</v>
      </c>
      <c r="E256" s="237" t="s">
        <v>19</v>
      </c>
      <c r="F256" s="238" t="s">
        <v>135</v>
      </c>
      <c r="G256" s="236"/>
      <c r="H256" s="239">
        <v>886.24800000000005</v>
      </c>
      <c r="I256" s="240"/>
      <c r="J256" s="236"/>
      <c r="K256" s="236"/>
      <c r="L256" s="241"/>
      <c r="M256" s="242"/>
      <c r="N256" s="243"/>
      <c r="O256" s="243"/>
      <c r="P256" s="243"/>
      <c r="Q256" s="243"/>
      <c r="R256" s="243"/>
      <c r="S256" s="243"/>
      <c r="T256" s="244"/>
      <c r="U256" s="14"/>
      <c r="V256" s="14"/>
      <c r="W256" s="14"/>
      <c r="X256" s="14"/>
      <c r="Y256" s="14"/>
      <c r="Z256" s="14"/>
      <c r="AA256" s="14"/>
      <c r="AB256" s="14"/>
      <c r="AC256" s="14"/>
      <c r="AD256" s="14"/>
      <c r="AE256" s="14"/>
      <c r="AT256" s="245" t="s">
        <v>131</v>
      </c>
      <c r="AU256" s="245" t="s">
        <v>80</v>
      </c>
      <c r="AV256" s="14" t="s">
        <v>127</v>
      </c>
      <c r="AW256" s="14" t="s">
        <v>31</v>
      </c>
      <c r="AX256" s="14" t="s">
        <v>78</v>
      </c>
      <c r="AY256" s="245" t="s">
        <v>120</v>
      </c>
    </row>
    <row r="257" s="2" customFormat="1" ht="14.4" customHeight="1">
      <c r="A257" s="38"/>
      <c r="B257" s="39"/>
      <c r="C257" s="205" t="s">
        <v>368</v>
      </c>
      <c r="D257" s="205" t="s">
        <v>123</v>
      </c>
      <c r="E257" s="206" t="s">
        <v>369</v>
      </c>
      <c r="F257" s="207" t="s">
        <v>370</v>
      </c>
      <c r="G257" s="208" t="s">
        <v>247</v>
      </c>
      <c r="H257" s="209">
        <v>0.0080000000000000002</v>
      </c>
      <c r="I257" s="210"/>
      <c r="J257" s="211">
        <f>ROUND(I257*H257,2)</f>
        <v>0</v>
      </c>
      <c r="K257" s="212"/>
      <c r="L257" s="44"/>
      <c r="M257" s="213" t="s">
        <v>19</v>
      </c>
      <c r="N257" s="214" t="s">
        <v>41</v>
      </c>
      <c r="O257" s="84"/>
      <c r="P257" s="215">
        <f>O257*H257</f>
        <v>0</v>
      </c>
      <c r="Q257" s="215">
        <v>0</v>
      </c>
      <c r="R257" s="215">
        <f>Q257*H257</f>
        <v>0</v>
      </c>
      <c r="S257" s="215">
        <v>0</v>
      </c>
      <c r="T257" s="216">
        <f>S257*H257</f>
        <v>0</v>
      </c>
      <c r="U257" s="38"/>
      <c r="V257" s="38"/>
      <c r="W257" s="38"/>
      <c r="X257" s="38"/>
      <c r="Y257" s="38"/>
      <c r="Z257" s="38"/>
      <c r="AA257" s="38"/>
      <c r="AB257" s="38"/>
      <c r="AC257" s="38"/>
      <c r="AD257" s="38"/>
      <c r="AE257" s="38"/>
      <c r="AR257" s="217" t="s">
        <v>127</v>
      </c>
      <c r="AT257" s="217" t="s">
        <v>123</v>
      </c>
      <c r="AU257" s="217" t="s">
        <v>80</v>
      </c>
      <c r="AY257" s="17" t="s">
        <v>120</v>
      </c>
      <c r="BE257" s="218">
        <f>IF(N257="základní",J257,0)</f>
        <v>0</v>
      </c>
      <c r="BF257" s="218">
        <f>IF(N257="snížená",J257,0)</f>
        <v>0</v>
      </c>
      <c r="BG257" s="218">
        <f>IF(N257="zákl. přenesená",J257,0)</f>
        <v>0</v>
      </c>
      <c r="BH257" s="218">
        <f>IF(N257="sníž. přenesená",J257,0)</f>
        <v>0</v>
      </c>
      <c r="BI257" s="218">
        <f>IF(N257="nulová",J257,0)</f>
        <v>0</v>
      </c>
      <c r="BJ257" s="17" t="s">
        <v>78</v>
      </c>
      <c r="BK257" s="218">
        <f>ROUND(I257*H257,2)</f>
        <v>0</v>
      </c>
      <c r="BL257" s="17" t="s">
        <v>127</v>
      </c>
      <c r="BM257" s="217" t="s">
        <v>371</v>
      </c>
    </row>
    <row r="258" s="2" customFormat="1">
      <c r="A258" s="38"/>
      <c r="B258" s="39"/>
      <c r="C258" s="40"/>
      <c r="D258" s="219" t="s">
        <v>129</v>
      </c>
      <c r="E258" s="40"/>
      <c r="F258" s="220" t="s">
        <v>372</v>
      </c>
      <c r="G258" s="40"/>
      <c r="H258" s="40"/>
      <c r="I258" s="221"/>
      <c r="J258" s="40"/>
      <c r="K258" s="40"/>
      <c r="L258" s="44"/>
      <c r="M258" s="222"/>
      <c r="N258" s="223"/>
      <c r="O258" s="84"/>
      <c r="P258" s="84"/>
      <c r="Q258" s="84"/>
      <c r="R258" s="84"/>
      <c r="S258" s="84"/>
      <c r="T258" s="85"/>
      <c r="U258" s="38"/>
      <c r="V258" s="38"/>
      <c r="W258" s="38"/>
      <c r="X258" s="38"/>
      <c r="Y258" s="38"/>
      <c r="Z258" s="38"/>
      <c r="AA258" s="38"/>
      <c r="AB258" s="38"/>
      <c r="AC258" s="38"/>
      <c r="AD258" s="38"/>
      <c r="AE258" s="38"/>
      <c r="AT258" s="17" t="s">
        <v>129</v>
      </c>
      <c r="AU258" s="17" t="s">
        <v>80</v>
      </c>
    </row>
    <row r="259" s="13" customFormat="1">
      <c r="A259" s="13"/>
      <c r="B259" s="224"/>
      <c r="C259" s="225"/>
      <c r="D259" s="219" t="s">
        <v>131</v>
      </c>
      <c r="E259" s="226" t="s">
        <v>19</v>
      </c>
      <c r="F259" s="227" t="s">
        <v>366</v>
      </c>
      <c r="G259" s="225"/>
      <c r="H259" s="228">
        <v>0.0080000000000000002</v>
      </c>
      <c r="I259" s="229"/>
      <c r="J259" s="225"/>
      <c r="K259" s="225"/>
      <c r="L259" s="230"/>
      <c r="M259" s="231"/>
      <c r="N259" s="232"/>
      <c r="O259" s="232"/>
      <c r="P259" s="232"/>
      <c r="Q259" s="232"/>
      <c r="R259" s="232"/>
      <c r="S259" s="232"/>
      <c r="T259" s="233"/>
      <c r="U259" s="13"/>
      <c r="V259" s="13"/>
      <c r="W259" s="13"/>
      <c r="X259" s="13"/>
      <c r="Y259" s="13"/>
      <c r="Z259" s="13"/>
      <c r="AA259" s="13"/>
      <c r="AB259" s="13"/>
      <c r="AC259" s="13"/>
      <c r="AD259" s="13"/>
      <c r="AE259" s="13"/>
      <c r="AT259" s="234" t="s">
        <v>131</v>
      </c>
      <c r="AU259" s="234" t="s">
        <v>80</v>
      </c>
      <c r="AV259" s="13" t="s">
        <v>80</v>
      </c>
      <c r="AW259" s="13" t="s">
        <v>31</v>
      </c>
      <c r="AX259" s="13" t="s">
        <v>78</v>
      </c>
      <c r="AY259" s="234" t="s">
        <v>120</v>
      </c>
    </row>
    <row r="260" s="2" customFormat="1" ht="14.4" customHeight="1">
      <c r="A260" s="38"/>
      <c r="B260" s="39"/>
      <c r="C260" s="205" t="s">
        <v>373</v>
      </c>
      <c r="D260" s="205" t="s">
        <v>123</v>
      </c>
      <c r="E260" s="206" t="s">
        <v>374</v>
      </c>
      <c r="F260" s="207" t="s">
        <v>375</v>
      </c>
      <c r="G260" s="208" t="s">
        <v>126</v>
      </c>
      <c r="H260" s="209">
        <v>5</v>
      </c>
      <c r="I260" s="210"/>
      <c r="J260" s="211">
        <f>ROUND(I260*H260,2)</f>
        <v>0</v>
      </c>
      <c r="K260" s="212"/>
      <c r="L260" s="44"/>
      <c r="M260" s="213" t="s">
        <v>19</v>
      </c>
      <c r="N260" s="214" t="s">
        <v>41</v>
      </c>
      <c r="O260" s="84"/>
      <c r="P260" s="215">
        <f>O260*H260</f>
        <v>0</v>
      </c>
      <c r="Q260" s="215">
        <v>0</v>
      </c>
      <c r="R260" s="215">
        <f>Q260*H260</f>
        <v>0</v>
      </c>
      <c r="S260" s="215">
        <v>0</v>
      </c>
      <c r="T260" s="216">
        <f>S260*H260</f>
        <v>0</v>
      </c>
      <c r="U260" s="38"/>
      <c r="V260" s="38"/>
      <c r="W260" s="38"/>
      <c r="X260" s="38"/>
      <c r="Y260" s="38"/>
      <c r="Z260" s="38"/>
      <c r="AA260" s="38"/>
      <c r="AB260" s="38"/>
      <c r="AC260" s="38"/>
      <c r="AD260" s="38"/>
      <c r="AE260" s="38"/>
      <c r="AR260" s="217" t="s">
        <v>127</v>
      </c>
      <c r="AT260" s="217" t="s">
        <v>123</v>
      </c>
      <c r="AU260" s="217" t="s">
        <v>80</v>
      </c>
      <c r="AY260" s="17" t="s">
        <v>120</v>
      </c>
      <c r="BE260" s="218">
        <f>IF(N260="základní",J260,0)</f>
        <v>0</v>
      </c>
      <c r="BF260" s="218">
        <f>IF(N260="snížená",J260,0)</f>
        <v>0</v>
      </c>
      <c r="BG260" s="218">
        <f>IF(N260="zákl. přenesená",J260,0)</f>
        <v>0</v>
      </c>
      <c r="BH260" s="218">
        <f>IF(N260="sníž. přenesená",J260,0)</f>
        <v>0</v>
      </c>
      <c r="BI260" s="218">
        <f>IF(N260="nulová",J260,0)</f>
        <v>0</v>
      </c>
      <c r="BJ260" s="17" t="s">
        <v>78</v>
      </c>
      <c r="BK260" s="218">
        <f>ROUND(I260*H260,2)</f>
        <v>0</v>
      </c>
      <c r="BL260" s="17" t="s">
        <v>127</v>
      </c>
      <c r="BM260" s="217" t="s">
        <v>376</v>
      </c>
    </row>
    <row r="261" s="2" customFormat="1">
      <c r="A261" s="38"/>
      <c r="B261" s="39"/>
      <c r="C261" s="40"/>
      <c r="D261" s="219" t="s">
        <v>129</v>
      </c>
      <c r="E261" s="40"/>
      <c r="F261" s="220" t="s">
        <v>377</v>
      </c>
      <c r="G261" s="40"/>
      <c r="H261" s="40"/>
      <c r="I261" s="221"/>
      <c r="J261" s="40"/>
      <c r="K261" s="40"/>
      <c r="L261" s="44"/>
      <c r="M261" s="222"/>
      <c r="N261" s="223"/>
      <c r="O261" s="84"/>
      <c r="P261" s="84"/>
      <c r="Q261" s="84"/>
      <c r="R261" s="84"/>
      <c r="S261" s="84"/>
      <c r="T261" s="85"/>
      <c r="U261" s="38"/>
      <c r="V261" s="38"/>
      <c r="W261" s="38"/>
      <c r="X261" s="38"/>
      <c r="Y261" s="38"/>
      <c r="Z261" s="38"/>
      <c r="AA261" s="38"/>
      <c r="AB261" s="38"/>
      <c r="AC261" s="38"/>
      <c r="AD261" s="38"/>
      <c r="AE261" s="38"/>
      <c r="AT261" s="17" t="s">
        <v>129</v>
      </c>
      <c r="AU261" s="17" t="s">
        <v>80</v>
      </c>
    </row>
    <row r="262" s="15" customFormat="1">
      <c r="A262" s="15"/>
      <c r="B262" s="257"/>
      <c r="C262" s="258"/>
      <c r="D262" s="219" t="s">
        <v>131</v>
      </c>
      <c r="E262" s="259" t="s">
        <v>19</v>
      </c>
      <c r="F262" s="260" t="s">
        <v>378</v>
      </c>
      <c r="G262" s="258"/>
      <c r="H262" s="259" t="s">
        <v>19</v>
      </c>
      <c r="I262" s="261"/>
      <c r="J262" s="258"/>
      <c r="K262" s="258"/>
      <c r="L262" s="262"/>
      <c r="M262" s="263"/>
      <c r="N262" s="264"/>
      <c r="O262" s="264"/>
      <c r="P262" s="264"/>
      <c r="Q262" s="264"/>
      <c r="R262" s="264"/>
      <c r="S262" s="264"/>
      <c r="T262" s="265"/>
      <c r="U262" s="15"/>
      <c r="V262" s="15"/>
      <c r="W262" s="15"/>
      <c r="X262" s="15"/>
      <c r="Y262" s="15"/>
      <c r="Z262" s="15"/>
      <c r="AA262" s="15"/>
      <c r="AB262" s="15"/>
      <c r="AC262" s="15"/>
      <c r="AD262" s="15"/>
      <c r="AE262" s="15"/>
      <c r="AT262" s="266" t="s">
        <v>131</v>
      </c>
      <c r="AU262" s="266" t="s">
        <v>80</v>
      </c>
      <c r="AV262" s="15" t="s">
        <v>78</v>
      </c>
      <c r="AW262" s="15" t="s">
        <v>31</v>
      </c>
      <c r="AX262" s="15" t="s">
        <v>70</v>
      </c>
      <c r="AY262" s="266" t="s">
        <v>120</v>
      </c>
    </row>
    <row r="263" s="13" customFormat="1">
      <c r="A263" s="13"/>
      <c r="B263" s="224"/>
      <c r="C263" s="225"/>
      <c r="D263" s="219" t="s">
        <v>131</v>
      </c>
      <c r="E263" s="226" t="s">
        <v>19</v>
      </c>
      <c r="F263" s="227" t="s">
        <v>121</v>
      </c>
      <c r="G263" s="225"/>
      <c r="H263" s="228">
        <v>5</v>
      </c>
      <c r="I263" s="229"/>
      <c r="J263" s="225"/>
      <c r="K263" s="225"/>
      <c r="L263" s="230"/>
      <c r="M263" s="267"/>
      <c r="N263" s="268"/>
      <c r="O263" s="268"/>
      <c r="P263" s="268"/>
      <c r="Q263" s="268"/>
      <c r="R263" s="268"/>
      <c r="S263" s="268"/>
      <c r="T263" s="269"/>
      <c r="U263" s="13"/>
      <c r="V263" s="13"/>
      <c r="W263" s="13"/>
      <c r="X263" s="13"/>
      <c r="Y263" s="13"/>
      <c r="Z263" s="13"/>
      <c r="AA263" s="13"/>
      <c r="AB263" s="13"/>
      <c r="AC263" s="13"/>
      <c r="AD263" s="13"/>
      <c r="AE263" s="13"/>
      <c r="AT263" s="234" t="s">
        <v>131</v>
      </c>
      <c r="AU263" s="234" t="s">
        <v>80</v>
      </c>
      <c r="AV263" s="13" t="s">
        <v>80</v>
      </c>
      <c r="AW263" s="13" t="s">
        <v>31</v>
      </c>
      <c r="AX263" s="13" t="s">
        <v>78</v>
      </c>
      <c r="AY263" s="234" t="s">
        <v>120</v>
      </c>
    </row>
    <row r="264" s="2" customFormat="1" ht="6.96" customHeight="1">
      <c r="A264" s="38"/>
      <c r="B264" s="59"/>
      <c r="C264" s="60"/>
      <c r="D264" s="60"/>
      <c r="E264" s="60"/>
      <c r="F264" s="60"/>
      <c r="G264" s="60"/>
      <c r="H264" s="60"/>
      <c r="I264" s="60"/>
      <c r="J264" s="60"/>
      <c r="K264" s="60"/>
      <c r="L264" s="44"/>
      <c r="M264" s="38"/>
      <c r="O264" s="38"/>
      <c r="P264" s="38"/>
      <c r="Q264" s="38"/>
      <c r="R264" s="38"/>
      <c r="S264" s="38"/>
      <c r="T264" s="38"/>
      <c r="U264" s="38"/>
      <c r="V264" s="38"/>
      <c r="W264" s="38"/>
      <c r="X264" s="38"/>
      <c r="Y264" s="38"/>
      <c r="Z264" s="38"/>
      <c r="AA264" s="38"/>
      <c r="AB264" s="38"/>
      <c r="AC264" s="38"/>
      <c r="AD264" s="38"/>
      <c r="AE264" s="38"/>
    </row>
  </sheetData>
  <sheetProtection sheet="1" autoFilter="0" formatColumns="0" formatRows="0" objects="1" scenarios="1" spinCount="100000" saltValue="4j8YzvXB3ifSYtMXC0jgFofrHkQm6GStozXK53WjQssKsM4pB65jHwM8sKg3RC6Cj8EKAdUYnHdKzai8S3iEmg==" hashValue="WKxQoOz+OpPwZTXV0XKQRexXoRJZqrPQj1zftGcMcCPLnsPF6JhgVjtDtUeVBY16HYrhGn36TCGgHL2lpUM7Sg==" algorithmName="SHA-512" password="CC35"/>
  <autoFilter ref="C80:K263"/>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83</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96</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stavby'!K6</f>
        <v>Oprava staničních kolejí v ŽST Ústí n. L. západ</v>
      </c>
      <c r="F7" s="132"/>
      <c r="G7" s="132"/>
      <c r="H7" s="132"/>
      <c r="L7" s="20"/>
    </row>
    <row r="8" hidden="1" s="2" customFormat="1" ht="12" customHeight="1">
      <c r="A8" s="38"/>
      <c r="B8" s="44"/>
      <c r="C8" s="38"/>
      <c r="D8" s="132" t="s">
        <v>97</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379</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20. 7. 2020</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tr">
        <f>IF('Rekapitulace stavby'!E11="","",'Rekapitulace stavby'!E11)</f>
        <v xml:space="preserve"> </v>
      </c>
      <c r="F15" s="38"/>
      <c r="G15" s="38"/>
      <c r="H15" s="38"/>
      <c r="I15" s="132" t="s">
        <v>27</v>
      </c>
      <c r="J15" s="136" t="str">
        <f>IF('Rekapitulace stavby'!AN11="","",'Rekapitulace stavby'!AN11)</f>
        <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28</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27</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30</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27</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33</v>
      </c>
      <c r="F24" s="38"/>
      <c r="G24" s="38"/>
      <c r="H24" s="38"/>
      <c r="I24" s="132" t="s">
        <v>27</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34</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36</v>
      </c>
      <c r="E30" s="38"/>
      <c r="F30" s="38"/>
      <c r="G30" s="38"/>
      <c r="H30" s="38"/>
      <c r="I30" s="38"/>
      <c r="J30" s="144">
        <f>ROUND(J79,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38</v>
      </c>
      <c r="G32" s="38"/>
      <c r="H32" s="38"/>
      <c r="I32" s="145" t="s">
        <v>37</v>
      </c>
      <c r="J32" s="145" t="s">
        <v>39</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40</v>
      </c>
      <c r="E33" s="132" t="s">
        <v>41</v>
      </c>
      <c r="F33" s="147">
        <f>ROUND((SUM(BE79:BE100)),  2)</f>
        <v>0</v>
      </c>
      <c r="G33" s="38"/>
      <c r="H33" s="38"/>
      <c r="I33" s="148">
        <v>0.20999999999999999</v>
      </c>
      <c r="J33" s="147">
        <f>ROUND(((SUM(BE79:BE100))*I33),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42</v>
      </c>
      <c r="F34" s="147">
        <f>ROUND((SUM(BF79:BF100)),  2)</f>
        <v>0</v>
      </c>
      <c r="G34" s="38"/>
      <c r="H34" s="38"/>
      <c r="I34" s="148">
        <v>0.14999999999999999</v>
      </c>
      <c r="J34" s="147">
        <f>ROUND(((SUM(BF79:BF100))*I34),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43</v>
      </c>
      <c r="F35" s="147">
        <f>ROUND((SUM(BG79:BG100)),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44</v>
      </c>
      <c r="F36" s="147">
        <f>ROUND((SUM(BH79:BH100)),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45</v>
      </c>
      <c r="F37" s="147">
        <f>ROUND((SUM(BI79:BI100)),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46</v>
      </c>
      <c r="E39" s="151"/>
      <c r="F39" s="151"/>
      <c r="G39" s="152" t="s">
        <v>47</v>
      </c>
      <c r="H39" s="153" t="s">
        <v>48</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99</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16.5" customHeight="1">
      <c r="A48" s="38"/>
      <c r="B48" s="39"/>
      <c r="C48" s="40"/>
      <c r="D48" s="40"/>
      <c r="E48" s="160" t="str">
        <f>E7</f>
        <v>Oprava staničních kolejí v ŽST Ústí n. L. západ</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97</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02 - Následné propracování</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 xml:space="preserve"> </v>
      </c>
      <c r="G52" s="40"/>
      <c r="H52" s="40"/>
      <c r="I52" s="32" t="s">
        <v>23</v>
      </c>
      <c r="J52" s="72" t="str">
        <f>IF(J12="","",J12)</f>
        <v>20. 7. 2020</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28</v>
      </c>
      <c r="D55" s="40"/>
      <c r="E55" s="40"/>
      <c r="F55" s="27" t="str">
        <f>IF(E18="","",E18)</f>
        <v>Vyplň údaj</v>
      </c>
      <c r="G55" s="40"/>
      <c r="H55" s="40"/>
      <c r="I55" s="32" t="s">
        <v>32</v>
      </c>
      <c r="J55" s="36" t="str">
        <f>E24</f>
        <v>Věra Trnková</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100</v>
      </c>
      <c r="D57" s="162"/>
      <c r="E57" s="162"/>
      <c r="F57" s="162"/>
      <c r="G57" s="162"/>
      <c r="H57" s="162"/>
      <c r="I57" s="162"/>
      <c r="J57" s="163" t="s">
        <v>101</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68</v>
      </c>
      <c r="D59" s="40"/>
      <c r="E59" s="40"/>
      <c r="F59" s="40"/>
      <c r="G59" s="40"/>
      <c r="H59" s="40"/>
      <c r="I59" s="40"/>
      <c r="J59" s="102">
        <f>J79</f>
        <v>0</v>
      </c>
      <c r="K59" s="40"/>
      <c r="L59" s="134"/>
      <c r="S59" s="38"/>
      <c r="T59" s="38"/>
      <c r="U59" s="38"/>
      <c r="V59" s="38"/>
      <c r="W59" s="38"/>
      <c r="X59" s="38"/>
      <c r="Y59" s="38"/>
      <c r="Z59" s="38"/>
      <c r="AA59" s="38"/>
      <c r="AB59" s="38"/>
      <c r="AC59" s="38"/>
      <c r="AD59" s="38"/>
      <c r="AE59" s="38"/>
      <c r="AU59" s="17" t="s">
        <v>102</v>
      </c>
    </row>
    <row r="60" hidden="1" s="2" customFormat="1" ht="21.84" customHeight="1">
      <c r="A60" s="38"/>
      <c r="B60" s="39"/>
      <c r="C60" s="40"/>
      <c r="D60" s="40"/>
      <c r="E60" s="40"/>
      <c r="F60" s="40"/>
      <c r="G60" s="40"/>
      <c r="H60" s="40"/>
      <c r="I60" s="40"/>
      <c r="J60" s="40"/>
      <c r="K60" s="40"/>
      <c r="L60" s="134"/>
      <c r="S60" s="38"/>
      <c r="T60" s="38"/>
      <c r="U60" s="38"/>
      <c r="V60" s="38"/>
      <c r="W60" s="38"/>
      <c r="X60" s="38"/>
      <c r="Y60" s="38"/>
      <c r="Z60" s="38"/>
      <c r="AA60" s="38"/>
      <c r="AB60" s="38"/>
      <c r="AC60" s="38"/>
      <c r="AD60" s="38"/>
      <c r="AE60" s="38"/>
    </row>
    <row r="61" hidden="1" s="2" customFormat="1" ht="6.96" customHeight="1">
      <c r="A61" s="38"/>
      <c r="B61" s="59"/>
      <c r="C61" s="60"/>
      <c r="D61" s="60"/>
      <c r="E61" s="60"/>
      <c r="F61" s="60"/>
      <c r="G61" s="60"/>
      <c r="H61" s="60"/>
      <c r="I61" s="60"/>
      <c r="J61" s="60"/>
      <c r="K61" s="60"/>
      <c r="L61" s="134"/>
      <c r="S61" s="38"/>
      <c r="T61" s="38"/>
      <c r="U61" s="38"/>
      <c r="V61" s="38"/>
      <c r="W61" s="38"/>
      <c r="X61" s="38"/>
      <c r="Y61" s="38"/>
      <c r="Z61" s="38"/>
      <c r="AA61" s="38"/>
      <c r="AB61" s="38"/>
      <c r="AC61" s="38"/>
      <c r="AD61" s="38"/>
      <c r="AE61" s="38"/>
    </row>
    <row r="62" hidden="1"/>
    <row r="63" hidden="1"/>
    <row r="64" hidden="1"/>
    <row r="65" s="2" customFormat="1" ht="6.96" customHeight="1">
      <c r="A65" s="38"/>
      <c r="B65" s="61"/>
      <c r="C65" s="62"/>
      <c r="D65" s="62"/>
      <c r="E65" s="62"/>
      <c r="F65" s="62"/>
      <c r="G65" s="62"/>
      <c r="H65" s="62"/>
      <c r="I65" s="62"/>
      <c r="J65" s="62"/>
      <c r="K65" s="62"/>
      <c r="L65" s="134"/>
      <c r="S65" s="38"/>
      <c r="T65" s="38"/>
      <c r="U65" s="38"/>
      <c r="V65" s="38"/>
      <c r="W65" s="38"/>
      <c r="X65" s="38"/>
      <c r="Y65" s="38"/>
      <c r="Z65" s="38"/>
      <c r="AA65" s="38"/>
      <c r="AB65" s="38"/>
      <c r="AC65" s="38"/>
      <c r="AD65" s="38"/>
      <c r="AE65" s="38"/>
    </row>
    <row r="66" s="2" customFormat="1" ht="24.96" customHeight="1">
      <c r="A66" s="38"/>
      <c r="B66" s="39"/>
      <c r="C66" s="23" t="s">
        <v>105</v>
      </c>
      <c r="D66" s="40"/>
      <c r="E66" s="40"/>
      <c r="F66" s="40"/>
      <c r="G66" s="40"/>
      <c r="H66" s="40"/>
      <c r="I66" s="40"/>
      <c r="J66" s="40"/>
      <c r="K66" s="40"/>
      <c r="L66" s="134"/>
      <c r="S66" s="38"/>
      <c r="T66" s="38"/>
      <c r="U66" s="38"/>
      <c r="V66" s="38"/>
      <c r="W66" s="38"/>
      <c r="X66" s="38"/>
      <c r="Y66" s="38"/>
      <c r="Z66" s="38"/>
      <c r="AA66" s="38"/>
      <c r="AB66" s="38"/>
      <c r="AC66" s="38"/>
      <c r="AD66" s="38"/>
      <c r="AE66" s="38"/>
    </row>
    <row r="67" s="2" customFormat="1" ht="6.96" customHeight="1">
      <c r="A67" s="38"/>
      <c r="B67" s="39"/>
      <c r="C67" s="40"/>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12" customHeight="1">
      <c r="A68" s="38"/>
      <c r="B68" s="39"/>
      <c r="C68" s="32" t="s">
        <v>16</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6.5" customHeight="1">
      <c r="A69" s="38"/>
      <c r="B69" s="39"/>
      <c r="C69" s="40"/>
      <c r="D69" s="40"/>
      <c r="E69" s="160" t="str">
        <f>E7</f>
        <v>Oprava staničních kolejí v ŽST Ústí n. L. západ</v>
      </c>
      <c r="F69" s="32"/>
      <c r="G69" s="32"/>
      <c r="H69" s="32"/>
      <c r="I69" s="40"/>
      <c r="J69" s="40"/>
      <c r="K69" s="40"/>
      <c r="L69" s="134"/>
      <c r="S69" s="38"/>
      <c r="T69" s="38"/>
      <c r="U69" s="38"/>
      <c r="V69" s="38"/>
      <c r="W69" s="38"/>
      <c r="X69" s="38"/>
      <c r="Y69" s="38"/>
      <c r="Z69" s="38"/>
      <c r="AA69" s="38"/>
      <c r="AB69" s="38"/>
      <c r="AC69" s="38"/>
      <c r="AD69" s="38"/>
      <c r="AE69" s="38"/>
    </row>
    <row r="70" s="2" customFormat="1" ht="12" customHeight="1">
      <c r="A70" s="38"/>
      <c r="B70" s="39"/>
      <c r="C70" s="32" t="s">
        <v>97</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69" t="str">
        <f>E9</f>
        <v>02 - Následné propracování</v>
      </c>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21</v>
      </c>
      <c r="D73" s="40"/>
      <c r="E73" s="40"/>
      <c r="F73" s="27" t="str">
        <f>F12</f>
        <v xml:space="preserve"> </v>
      </c>
      <c r="G73" s="40"/>
      <c r="H73" s="40"/>
      <c r="I73" s="32" t="s">
        <v>23</v>
      </c>
      <c r="J73" s="72" t="str">
        <f>IF(J12="","",J12)</f>
        <v>20. 7. 2020</v>
      </c>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5.15" customHeight="1">
      <c r="A75" s="38"/>
      <c r="B75" s="39"/>
      <c r="C75" s="32" t="s">
        <v>25</v>
      </c>
      <c r="D75" s="40"/>
      <c r="E75" s="40"/>
      <c r="F75" s="27" t="str">
        <f>E15</f>
        <v xml:space="preserve"> </v>
      </c>
      <c r="G75" s="40"/>
      <c r="H75" s="40"/>
      <c r="I75" s="32" t="s">
        <v>30</v>
      </c>
      <c r="J75" s="36" t="str">
        <f>E21</f>
        <v xml:space="preserve"> </v>
      </c>
      <c r="K75" s="40"/>
      <c r="L75" s="134"/>
      <c r="S75" s="38"/>
      <c r="T75" s="38"/>
      <c r="U75" s="38"/>
      <c r="V75" s="38"/>
      <c r="W75" s="38"/>
      <c r="X75" s="38"/>
      <c r="Y75" s="38"/>
      <c r="Z75" s="38"/>
      <c r="AA75" s="38"/>
      <c r="AB75" s="38"/>
      <c r="AC75" s="38"/>
      <c r="AD75" s="38"/>
      <c r="AE75" s="38"/>
    </row>
    <row r="76" s="2" customFormat="1" ht="15.15" customHeight="1">
      <c r="A76" s="38"/>
      <c r="B76" s="39"/>
      <c r="C76" s="32" t="s">
        <v>28</v>
      </c>
      <c r="D76" s="40"/>
      <c r="E76" s="40"/>
      <c r="F76" s="27" t="str">
        <f>IF(E18="","",E18)</f>
        <v>Vyplň údaj</v>
      </c>
      <c r="G76" s="40"/>
      <c r="H76" s="40"/>
      <c r="I76" s="32" t="s">
        <v>32</v>
      </c>
      <c r="J76" s="36" t="str">
        <f>E24</f>
        <v>Věra Trnková</v>
      </c>
      <c r="K76" s="40"/>
      <c r="L76" s="134"/>
      <c r="S76" s="38"/>
      <c r="T76" s="38"/>
      <c r="U76" s="38"/>
      <c r="V76" s="38"/>
      <c r="W76" s="38"/>
      <c r="X76" s="38"/>
      <c r="Y76" s="38"/>
      <c r="Z76" s="38"/>
      <c r="AA76" s="38"/>
      <c r="AB76" s="38"/>
      <c r="AC76" s="38"/>
      <c r="AD76" s="38"/>
      <c r="AE76" s="38"/>
    </row>
    <row r="77" s="2" customFormat="1" ht="10.32"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11" customFormat="1" ht="29.28" customHeight="1">
      <c r="A78" s="177"/>
      <c r="B78" s="178"/>
      <c r="C78" s="179" t="s">
        <v>106</v>
      </c>
      <c r="D78" s="180" t="s">
        <v>55</v>
      </c>
      <c r="E78" s="180" t="s">
        <v>51</v>
      </c>
      <c r="F78" s="180" t="s">
        <v>52</v>
      </c>
      <c r="G78" s="180" t="s">
        <v>107</v>
      </c>
      <c r="H78" s="180" t="s">
        <v>108</v>
      </c>
      <c r="I78" s="180" t="s">
        <v>109</v>
      </c>
      <c r="J78" s="181" t="s">
        <v>101</v>
      </c>
      <c r="K78" s="182" t="s">
        <v>110</v>
      </c>
      <c r="L78" s="183"/>
      <c r="M78" s="92" t="s">
        <v>19</v>
      </c>
      <c r="N78" s="93" t="s">
        <v>40</v>
      </c>
      <c r="O78" s="93" t="s">
        <v>111</v>
      </c>
      <c r="P78" s="93" t="s">
        <v>112</v>
      </c>
      <c r="Q78" s="93" t="s">
        <v>113</v>
      </c>
      <c r="R78" s="93" t="s">
        <v>114</v>
      </c>
      <c r="S78" s="93" t="s">
        <v>115</v>
      </c>
      <c r="T78" s="94" t="s">
        <v>116</v>
      </c>
      <c r="U78" s="177"/>
      <c r="V78" s="177"/>
      <c r="W78" s="177"/>
      <c r="X78" s="177"/>
      <c r="Y78" s="177"/>
      <c r="Z78" s="177"/>
      <c r="AA78" s="177"/>
      <c r="AB78" s="177"/>
      <c r="AC78" s="177"/>
      <c r="AD78" s="177"/>
      <c r="AE78" s="177"/>
    </row>
    <row r="79" s="2" customFormat="1" ht="22.8" customHeight="1">
      <c r="A79" s="38"/>
      <c r="B79" s="39"/>
      <c r="C79" s="99" t="s">
        <v>117</v>
      </c>
      <c r="D79" s="40"/>
      <c r="E79" s="40"/>
      <c r="F79" s="40"/>
      <c r="G79" s="40"/>
      <c r="H79" s="40"/>
      <c r="I79" s="40"/>
      <c r="J79" s="184">
        <f>BK79</f>
        <v>0</v>
      </c>
      <c r="K79" s="40"/>
      <c r="L79" s="44"/>
      <c r="M79" s="95"/>
      <c r="N79" s="185"/>
      <c r="O79" s="96"/>
      <c r="P79" s="186">
        <f>SUM(P80:P100)</f>
        <v>0</v>
      </c>
      <c r="Q79" s="96"/>
      <c r="R79" s="186">
        <f>SUM(R80:R100)</f>
        <v>346.5</v>
      </c>
      <c r="S79" s="96"/>
      <c r="T79" s="187">
        <f>SUM(T80:T100)</f>
        <v>0</v>
      </c>
      <c r="U79" s="38"/>
      <c r="V79" s="38"/>
      <c r="W79" s="38"/>
      <c r="X79" s="38"/>
      <c r="Y79" s="38"/>
      <c r="Z79" s="38"/>
      <c r="AA79" s="38"/>
      <c r="AB79" s="38"/>
      <c r="AC79" s="38"/>
      <c r="AD79" s="38"/>
      <c r="AE79" s="38"/>
      <c r="AT79" s="17" t="s">
        <v>69</v>
      </c>
      <c r="AU79" s="17" t="s">
        <v>102</v>
      </c>
      <c r="BK79" s="188">
        <f>SUM(BK80:BK100)</f>
        <v>0</v>
      </c>
    </row>
    <row r="80" s="2" customFormat="1" ht="14.4" customHeight="1">
      <c r="A80" s="38"/>
      <c r="B80" s="39"/>
      <c r="C80" s="205" t="s">
        <v>78</v>
      </c>
      <c r="D80" s="205" t="s">
        <v>123</v>
      </c>
      <c r="E80" s="206" t="s">
        <v>380</v>
      </c>
      <c r="F80" s="207" t="s">
        <v>381</v>
      </c>
      <c r="G80" s="208" t="s">
        <v>160</v>
      </c>
      <c r="H80" s="209">
        <v>1.516</v>
      </c>
      <c r="I80" s="210"/>
      <c r="J80" s="211">
        <f>ROUND(I80*H80,2)</f>
        <v>0</v>
      </c>
      <c r="K80" s="212"/>
      <c r="L80" s="44"/>
      <c r="M80" s="213" t="s">
        <v>19</v>
      </c>
      <c r="N80" s="214" t="s">
        <v>41</v>
      </c>
      <c r="O80" s="84"/>
      <c r="P80" s="215">
        <f>O80*H80</f>
        <v>0</v>
      </c>
      <c r="Q80" s="215">
        <v>0</v>
      </c>
      <c r="R80" s="215">
        <f>Q80*H80</f>
        <v>0</v>
      </c>
      <c r="S80" s="215">
        <v>0</v>
      </c>
      <c r="T80" s="216">
        <f>S80*H80</f>
        <v>0</v>
      </c>
      <c r="U80" s="38"/>
      <c r="V80" s="38"/>
      <c r="W80" s="38"/>
      <c r="X80" s="38"/>
      <c r="Y80" s="38"/>
      <c r="Z80" s="38"/>
      <c r="AA80" s="38"/>
      <c r="AB80" s="38"/>
      <c r="AC80" s="38"/>
      <c r="AD80" s="38"/>
      <c r="AE80" s="38"/>
      <c r="AR80" s="217" t="s">
        <v>127</v>
      </c>
      <c r="AT80" s="217" t="s">
        <v>123</v>
      </c>
      <c r="AU80" s="217" t="s">
        <v>70</v>
      </c>
      <c r="AY80" s="17" t="s">
        <v>120</v>
      </c>
      <c r="BE80" s="218">
        <f>IF(N80="základní",J80,0)</f>
        <v>0</v>
      </c>
      <c r="BF80" s="218">
        <f>IF(N80="snížená",J80,0)</f>
        <v>0</v>
      </c>
      <c r="BG80" s="218">
        <f>IF(N80="zákl. přenesená",J80,0)</f>
        <v>0</v>
      </c>
      <c r="BH80" s="218">
        <f>IF(N80="sníž. přenesená",J80,0)</f>
        <v>0</v>
      </c>
      <c r="BI80" s="218">
        <f>IF(N80="nulová",J80,0)</f>
        <v>0</v>
      </c>
      <c r="BJ80" s="17" t="s">
        <v>78</v>
      </c>
      <c r="BK80" s="218">
        <f>ROUND(I80*H80,2)</f>
        <v>0</v>
      </c>
      <c r="BL80" s="17" t="s">
        <v>127</v>
      </c>
      <c r="BM80" s="217" t="s">
        <v>382</v>
      </c>
    </row>
    <row r="81" s="2" customFormat="1">
      <c r="A81" s="38"/>
      <c r="B81" s="39"/>
      <c r="C81" s="40"/>
      <c r="D81" s="219" t="s">
        <v>129</v>
      </c>
      <c r="E81" s="40"/>
      <c r="F81" s="220" t="s">
        <v>383</v>
      </c>
      <c r="G81" s="40"/>
      <c r="H81" s="40"/>
      <c r="I81" s="221"/>
      <c r="J81" s="40"/>
      <c r="K81" s="40"/>
      <c r="L81" s="44"/>
      <c r="M81" s="222"/>
      <c r="N81" s="223"/>
      <c r="O81" s="84"/>
      <c r="P81" s="84"/>
      <c r="Q81" s="84"/>
      <c r="R81" s="84"/>
      <c r="S81" s="84"/>
      <c r="T81" s="85"/>
      <c r="U81" s="38"/>
      <c r="V81" s="38"/>
      <c r="W81" s="38"/>
      <c r="X81" s="38"/>
      <c r="Y81" s="38"/>
      <c r="Z81" s="38"/>
      <c r="AA81" s="38"/>
      <c r="AB81" s="38"/>
      <c r="AC81" s="38"/>
      <c r="AD81" s="38"/>
      <c r="AE81" s="38"/>
      <c r="AT81" s="17" t="s">
        <v>129</v>
      </c>
      <c r="AU81" s="17" t="s">
        <v>70</v>
      </c>
    </row>
    <row r="82" s="13" customFormat="1">
      <c r="A82" s="13"/>
      <c r="B82" s="224"/>
      <c r="C82" s="225"/>
      <c r="D82" s="219" t="s">
        <v>131</v>
      </c>
      <c r="E82" s="226" t="s">
        <v>19</v>
      </c>
      <c r="F82" s="227" t="s">
        <v>163</v>
      </c>
      <c r="G82" s="225"/>
      <c r="H82" s="228">
        <v>0.63900000000000001</v>
      </c>
      <c r="I82" s="229"/>
      <c r="J82" s="225"/>
      <c r="K82" s="225"/>
      <c r="L82" s="230"/>
      <c r="M82" s="231"/>
      <c r="N82" s="232"/>
      <c r="O82" s="232"/>
      <c r="P82" s="232"/>
      <c r="Q82" s="232"/>
      <c r="R82" s="232"/>
      <c r="S82" s="232"/>
      <c r="T82" s="233"/>
      <c r="U82" s="13"/>
      <c r="V82" s="13"/>
      <c r="W82" s="13"/>
      <c r="X82" s="13"/>
      <c r="Y82" s="13"/>
      <c r="Z82" s="13"/>
      <c r="AA82" s="13"/>
      <c r="AB82" s="13"/>
      <c r="AC82" s="13"/>
      <c r="AD82" s="13"/>
      <c r="AE82" s="13"/>
      <c r="AT82" s="234" t="s">
        <v>131</v>
      </c>
      <c r="AU82" s="234" t="s">
        <v>70</v>
      </c>
      <c r="AV82" s="13" t="s">
        <v>80</v>
      </c>
      <c r="AW82" s="13" t="s">
        <v>31</v>
      </c>
      <c r="AX82" s="13" t="s">
        <v>70</v>
      </c>
      <c r="AY82" s="234" t="s">
        <v>120</v>
      </c>
    </row>
    <row r="83" s="13" customFormat="1">
      <c r="A83" s="13"/>
      <c r="B83" s="224"/>
      <c r="C83" s="225"/>
      <c r="D83" s="219" t="s">
        <v>131</v>
      </c>
      <c r="E83" s="226" t="s">
        <v>19</v>
      </c>
      <c r="F83" s="227" t="s">
        <v>233</v>
      </c>
      <c r="G83" s="225"/>
      <c r="H83" s="228">
        <v>0.26100000000000001</v>
      </c>
      <c r="I83" s="229"/>
      <c r="J83" s="225"/>
      <c r="K83" s="225"/>
      <c r="L83" s="230"/>
      <c r="M83" s="231"/>
      <c r="N83" s="232"/>
      <c r="O83" s="232"/>
      <c r="P83" s="232"/>
      <c r="Q83" s="232"/>
      <c r="R83" s="232"/>
      <c r="S83" s="232"/>
      <c r="T83" s="233"/>
      <c r="U83" s="13"/>
      <c r="V83" s="13"/>
      <c r="W83" s="13"/>
      <c r="X83" s="13"/>
      <c r="Y83" s="13"/>
      <c r="Z83" s="13"/>
      <c r="AA83" s="13"/>
      <c r="AB83" s="13"/>
      <c r="AC83" s="13"/>
      <c r="AD83" s="13"/>
      <c r="AE83" s="13"/>
      <c r="AT83" s="234" t="s">
        <v>131</v>
      </c>
      <c r="AU83" s="234" t="s">
        <v>70</v>
      </c>
      <c r="AV83" s="13" t="s">
        <v>80</v>
      </c>
      <c r="AW83" s="13" t="s">
        <v>31</v>
      </c>
      <c r="AX83" s="13" t="s">
        <v>70</v>
      </c>
      <c r="AY83" s="234" t="s">
        <v>120</v>
      </c>
    </row>
    <row r="84" s="13" customFormat="1">
      <c r="A84" s="13"/>
      <c r="B84" s="224"/>
      <c r="C84" s="225"/>
      <c r="D84" s="219" t="s">
        <v>131</v>
      </c>
      <c r="E84" s="226" t="s">
        <v>19</v>
      </c>
      <c r="F84" s="227" t="s">
        <v>165</v>
      </c>
      <c r="G84" s="225"/>
      <c r="H84" s="228">
        <v>0.61599999999999999</v>
      </c>
      <c r="I84" s="229"/>
      <c r="J84" s="225"/>
      <c r="K84" s="225"/>
      <c r="L84" s="230"/>
      <c r="M84" s="231"/>
      <c r="N84" s="232"/>
      <c r="O84" s="232"/>
      <c r="P84" s="232"/>
      <c r="Q84" s="232"/>
      <c r="R84" s="232"/>
      <c r="S84" s="232"/>
      <c r="T84" s="233"/>
      <c r="U84" s="13"/>
      <c r="V84" s="13"/>
      <c r="W84" s="13"/>
      <c r="X84" s="13"/>
      <c r="Y84" s="13"/>
      <c r="Z84" s="13"/>
      <c r="AA84" s="13"/>
      <c r="AB84" s="13"/>
      <c r="AC84" s="13"/>
      <c r="AD84" s="13"/>
      <c r="AE84" s="13"/>
      <c r="AT84" s="234" t="s">
        <v>131</v>
      </c>
      <c r="AU84" s="234" t="s">
        <v>70</v>
      </c>
      <c r="AV84" s="13" t="s">
        <v>80</v>
      </c>
      <c r="AW84" s="13" t="s">
        <v>31</v>
      </c>
      <c r="AX84" s="13" t="s">
        <v>70</v>
      </c>
      <c r="AY84" s="234" t="s">
        <v>120</v>
      </c>
    </row>
    <row r="85" s="14" customFormat="1">
      <c r="A85" s="14"/>
      <c r="B85" s="235"/>
      <c r="C85" s="236"/>
      <c r="D85" s="219" t="s">
        <v>131</v>
      </c>
      <c r="E85" s="237" t="s">
        <v>19</v>
      </c>
      <c r="F85" s="238" t="s">
        <v>135</v>
      </c>
      <c r="G85" s="236"/>
      <c r="H85" s="239">
        <v>1.516</v>
      </c>
      <c r="I85" s="240"/>
      <c r="J85" s="236"/>
      <c r="K85" s="236"/>
      <c r="L85" s="241"/>
      <c r="M85" s="242"/>
      <c r="N85" s="243"/>
      <c r="O85" s="243"/>
      <c r="P85" s="243"/>
      <c r="Q85" s="243"/>
      <c r="R85" s="243"/>
      <c r="S85" s="243"/>
      <c r="T85" s="244"/>
      <c r="U85" s="14"/>
      <c r="V85" s="14"/>
      <c r="W85" s="14"/>
      <c r="X85" s="14"/>
      <c r="Y85" s="14"/>
      <c r="Z85" s="14"/>
      <c r="AA85" s="14"/>
      <c r="AB85" s="14"/>
      <c r="AC85" s="14"/>
      <c r="AD85" s="14"/>
      <c r="AE85" s="14"/>
      <c r="AT85" s="245" t="s">
        <v>131</v>
      </c>
      <c r="AU85" s="245" t="s">
        <v>70</v>
      </c>
      <c r="AV85" s="14" t="s">
        <v>127</v>
      </c>
      <c r="AW85" s="14" t="s">
        <v>31</v>
      </c>
      <c r="AX85" s="14" t="s">
        <v>78</v>
      </c>
      <c r="AY85" s="245" t="s">
        <v>120</v>
      </c>
    </row>
    <row r="86" s="2" customFormat="1" ht="14.4" customHeight="1">
      <c r="A86" s="38"/>
      <c r="B86" s="39"/>
      <c r="C86" s="205" t="s">
        <v>80</v>
      </c>
      <c r="D86" s="205" t="s">
        <v>123</v>
      </c>
      <c r="E86" s="206" t="s">
        <v>235</v>
      </c>
      <c r="F86" s="207" t="s">
        <v>236</v>
      </c>
      <c r="G86" s="208" t="s">
        <v>237</v>
      </c>
      <c r="H86" s="209">
        <v>231</v>
      </c>
      <c r="I86" s="210"/>
      <c r="J86" s="211">
        <f>ROUND(I86*H86,2)</f>
        <v>0</v>
      </c>
      <c r="K86" s="212"/>
      <c r="L86" s="44"/>
      <c r="M86" s="213" t="s">
        <v>19</v>
      </c>
      <c r="N86" s="214" t="s">
        <v>41</v>
      </c>
      <c r="O86" s="84"/>
      <c r="P86" s="215">
        <f>O86*H86</f>
        <v>0</v>
      </c>
      <c r="Q86" s="215">
        <v>0</v>
      </c>
      <c r="R86" s="215">
        <f>Q86*H86</f>
        <v>0</v>
      </c>
      <c r="S86" s="215">
        <v>0</v>
      </c>
      <c r="T86" s="216">
        <f>S86*H86</f>
        <v>0</v>
      </c>
      <c r="U86" s="38"/>
      <c r="V86" s="38"/>
      <c r="W86" s="38"/>
      <c r="X86" s="38"/>
      <c r="Y86" s="38"/>
      <c r="Z86" s="38"/>
      <c r="AA86" s="38"/>
      <c r="AB86" s="38"/>
      <c r="AC86" s="38"/>
      <c r="AD86" s="38"/>
      <c r="AE86" s="38"/>
      <c r="AR86" s="217" t="s">
        <v>127</v>
      </c>
      <c r="AT86" s="217" t="s">
        <v>123</v>
      </c>
      <c r="AU86" s="217" t="s">
        <v>70</v>
      </c>
      <c r="AY86" s="17" t="s">
        <v>120</v>
      </c>
      <c r="BE86" s="218">
        <f>IF(N86="základní",J86,0)</f>
        <v>0</v>
      </c>
      <c r="BF86" s="218">
        <f>IF(N86="snížená",J86,0)</f>
        <v>0</v>
      </c>
      <c r="BG86" s="218">
        <f>IF(N86="zákl. přenesená",J86,0)</f>
        <v>0</v>
      </c>
      <c r="BH86" s="218">
        <f>IF(N86="sníž. přenesená",J86,0)</f>
        <v>0</v>
      </c>
      <c r="BI86" s="218">
        <f>IF(N86="nulová",J86,0)</f>
        <v>0</v>
      </c>
      <c r="BJ86" s="17" t="s">
        <v>78</v>
      </c>
      <c r="BK86" s="218">
        <f>ROUND(I86*H86,2)</f>
        <v>0</v>
      </c>
      <c r="BL86" s="17" t="s">
        <v>127</v>
      </c>
      <c r="BM86" s="217" t="s">
        <v>384</v>
      </c>
    </row>
    <row r="87" s="2" customFormat="1">
      <c r="A87" s="38"/>
      <c r="B87" s="39"/>
      <c r="C87" s="40"/>
      <c r="D87" s="219" t="s">
        <v>129</v>
      </c>
      <c r="E87" s="40"/>
      <c r="F87" s="220" t="s">
        <v>239</v>
      </c>
      <c r="G87" s="40"/>
      <c r="H87" s="40"/>
      <c r="I87" s="221"/>
      <c r="J87" s="40"/>
      <c r="K87" s="40"/>
      <c r="L87" s="44"/>
      <c r="M87" s="222"/>
      <c r="N87" s="223"/>
      <c r="O87" s="84"/>
      <c r="P87" s="84"/>
      <c r="Q87" s="84"/>
      <c r="R87" s="84"/>
      <c r="S87" s="84"/>
      <c r="T87" s="85"/>
      <c r="U87" s="38"/>
      <c r="V87" s="38"/>
      <c r="W87" s="38"/>
      <c r="X87" s="38"/>
      <c r="Y87" s="38"/>
      <c r="Z87" s="38"/>
      <c r="AA87" s="38"/>
      <c r="AB87" s="38"/>
      <c r="AC87" s="38"/>
      <c r="AD87" s="38"/>
      <c r="AE87" s="38"/>
      <c r="AT87" s="17" t="s">
        <v>129</v>
      </c>
      <c r="AU87" s="17" t="s">
        <v>70</v>
      </c>
    </row>
    <row r="88" s="13" customFormat="1">
      <c r="A88" s="13"/>
      <c r="B88" s="224"/>
      <c r="C88" s="225"/>
      <c r="D88" s="219" t="s">
        <v>131</v>
      </c>
      <c r="E88" s="226" t="s">
        <v>19</v>
      </c>
      <c r="F88" s="227" t="s">
        <v>385</v>
      </c>
      <c r="G88" s="225"/>
      <c r="H88" s="228">
        <v>99</v>
      </c>
      <c r="I88" s="229"/>
      <c r="J88" s="225"/>
      <c r="K88" s="225"/>
      <c r="L88" s="230"/>
      <c r="M88" s="231"/>
      <c r="N88" s="232"/>
      <c r="O88" s="232"/>
      <c r="P88" s="232"/>
      <c r="Q88" s="232"/>
      <c r="R88" s="232"/>
      <c r="S88" s="232"/>
      <c r="T88" s="233"/>
      <c r="U88" s="13"/>
      <c r="V88" s="13"/>
      <c r="W88" s="13"/>
      <c r="X88" s="13"/>
      <c r="Y88" s="13"/>
      <c r="Z88" s="13"/>
      <c r="AA88" s="13"/>
      <c r="AB88" s="13"/>
      <c r="AC88" s="13"/>
      <c r="AD88" s="13"/>
      <c r="AE88" s="13"/>
      <c r="AT88" s="234" t="s">
        <v>131</v>
      </c>
      <c r="AU88" s="234" t="s">
        <v>70</v>
      </c>
      <c r="AV88" s="13" t="s">
        <v>80</v>
      </c>
      <c r="AW88" s="13" t="s">
        <v>31</v>
      </c>
      <c r="AX88" s="13" t="s">
        <v>70</v>
      </c>
      <c r="AY88" s="234" t="s">
        <v>120</v>
      </c>
    </row>
    <row r="89" s="13" customFormat="1">
      <c r="A89" s="13"/>
      <c r="B89" s="224"/>
      <c r="C89" s="225"/>
      <c r="D89" s="219" t="s">
        <v>131</v>
      </c>
      <c r="E89" s="226" t="s">
        <v>19</v>
      </c>
      <c r="F89" s="227" t="s">
        <v>386</v>
      </c>
      <c r="G89" s="225"/>
      <c r="H89" s="228">
        <v>33</v>
      </c>
      <c r="I89" s="229"/>
      <c r="J89" s="225"/>
      <c r="K89" s="225"/>
      <c r="L89" s="230"/>
      <c r="M89" s="231"/>
      <c r="N89" s="232"/>
      <c r="O89" s="232"/>
      <c r="P89" s="232"/>
      <c r="Q89" s="232"/>
      <c r="R89" s="232"/>
      <c r="S89" s="232"/>
      <c r="T89" s="233"/>
      <c r="U89" s="13"/>
      <c r="V89" s="13"/>
      <c r="W89" s="13"/>
      <c r="X89" s="13"/>
      <c r="Y89" s="13"/>
      <c r="Z89" s="13"/>
      <c r="AA89" s="13"/>
      <c r="AB89" s="13"/>
      <c r="AC89" s="13"/>
      <c r="AD89" s="13"/>
      <c r="AE89" s="13"/>
      <c r="AT89" s="234" t="s">
        <v>131</v>
      </c>
      <c r="AU89" s="234" t="s">
        <v>70</v>
      </c>
      <c r="AV89" s="13" t="s">
        <v>80</v>
      </c>
      <c r="AW89" s="13" t="s">
        <v>31</v>
      </c>
      <c r="AX89" s="13" t="s">
        <v>70</v>
      </c>
      <c r="AY89" s="234" t="s">
        <v>120</v>
      </c>
    </row>
    <row r="90" s="13" customFormat="1">
      <c r="A90" s="13"/>
      <c r="B90" s="224"/>
      <c r="C90" s="225"/>
      <c r="D90" s="219" t="s">
        <v>131</v>
      </c>
      <c r="E90" s="226" t="s">
        <v>19</v>
      </c>
      <c r="F90" s="227" t="s">
        <v>387</v>
      </c>
      <c r="G90" s="225"/>
      <c r="H90" s="228">
        <v>99</v>
      </c>
      <c r="I90" s="229"/>
      <c r="J90" s="225"/>
      <c r="K90" s="225"/>
      <c r="L90" s="230"/>
      <c r="M90" s="231"/>
      <c r="N90" s="232"/>
      <c r="O90" s="232"/>
      <c r="P90" s="232"/>
      <c r="Q90" s="232"/>
      <c r="R90" s="232"/>
      <c r="S90" s="232"/>
      <c r="T90" s="233"/>
      <c r="U90" s="13"/>
      <c r="V90" s="13"/>
      <c r="W90" s="13"/>
      <c r="X90" s="13"/>
      <c r="Y90" s="13"/>
      <c r="Z90" s="13"/>
      <c r="AA90" s="13"/>
      <c r="AB90" s="13"/>
      <c r="AC90" s="13"/>
      <c r="AD90" s="13"/>
      <c r="AE90" s="13"/>
      <c r="AT90" s="234" t="s">
        <v>131</v>
      </c>
      <c r="AU90" s="234" t="s">
        <v>70</v>
      </c>
      <c r="AV90" s="13" t="s">
        <v>80</v>
      </c>
      <c r="AW90" s="13" t="s">
        <v>31</v>
      </c>
      <c r="AX90" s="13" t="s">
        <v>70</v>
      </c>
      <c r="AY90" s="234" t="s">
        <v>120</v>
      </c>
    </row>
    <row r="91" s="14" customFormat="1">
      <c r="A91" s="14"/>
      <c r="B91" s="235"/>
      <c r="C91" s="236"/>
      <c r="D91" s="219" t="s">
        <v>131</v>
      </c>
      <c r="E91" s="237" t="s">
        <v>19</v>
      </c>
      <c r="F91" s="238" t="s">
        <v>135</v>
      </c>
      <c r="G91" s="236"/>
      <c r="H91" s="239">
        <v>231</v>
      </c>
      <c r="I91" s="240"/>
      <c r="J91" s="236"/>
      <c r="K91" s="236"/>
      <c r="L91" s="241"/>
      <c r="M91" s="242"/>
      <c r="N91" s="243"/>
      <c r="O91" s="243"/>
      <c r="P91" s="243"/>
      <c r="Q91" s="243"/>
      <c r="R91" s="243"/>
      <c r="S91" s="243"/>
      <c r="T91" s="244"/>
      <c r="U91" s="14"/>
      <c r="V91" s="14"/>
      <c r="W91" s="14"/>
      <c r="X91" s="14"/>
      <c r="Y91" s="14"/>
      <c r="Z91" s="14"/>
      <c r="AA91" s="14"/>
      <c r="AB91" s="14"/>
      <c r="AC91" s="14"/>
      <c r="AD91" s="14"/>
      <c r="AE91" s="14"/>
      <c r="AT91" s="245" t="s">
        <v>131</v>
      </c>
      <c r="AU91" s="245" t="s">
        <v>70</v>
      </c>
      <c r="AV91" s="14" t="s">
        <v>127</v>
      </c>
      <c r="AW91" s="14" t="s">
        <v>31</v>
      </c>
      <c r="AX91" s="14" t="s">
        <v>78</v>
      </c>
      <c r="AY91" s="245" t="s">
        <v>120</v>
      </c>
    </row>
    <row r="92" s="2" customFormat="1" ht="14.4" customHeight="1">
      <c r="A92" s="38"/>
      <c r="B92" s="39"/>
      <c r="C92" s="246" t="s">
        <v>144</v>
      </c>
      <c r="D92" s="246" t="s">
        <v>152</v>
      </c>
      <c r="E92" s="247" t="s">
        <v>245</v>
      </c>
      <c r="F92" s="248" t="s">
        <v>246</v>
      </c>
      <c r="G92" s="249" t="s">
        <v>247</v>
      </c>
      <c r="H92" s="250">
        <v>346.5</v>
      </c>
      <c r="I92" s="251"/>
      <c r="J92" s="252">
        <f>ROUND(I92*H92,2)</f>
        <v>0</v>
      </c>
      <c r="K92" s="253"/>
      <c r="L92" s="254"/>
      <c r="M92" s="255" t="s">
        <v>19</v>
      </c>
      <c r="N92" s="256" t="s">
        <v>41</v>
      </c>
      <c r="O92" s="84"/>
      <c r="P92" s="215">
        <f>O92*H92</f>
        <v>0</v>
      </c>
      <c r="Q92" s="215">
        <v>1</v>
      </c>
      <c r="R92" s="215">
        <f>Q92*H92</f>
        <v>346.5</v>
      </c>
      <c r="S92" s="215">
        <v>0</v>
      </c>
      <c r="T92" s="216">
        <f>S92*H92</f>
        <v>0</v>
      </c>
      <c r="U92" s="38"/>
      <c r="V92" s="38"/>
      <c r="W92" s="38"/>
      <c r="X92" s="38"/>
      <c r="Y92" s="38"/>
      <c r="Z92" s="38"/>
      <c r="AA92" s="38"/>
      <c r="AB92" s="38"/>
      <c r="AC92" s="38"/>
      <c r="AD92" s="38"/>
      <c r="AE92" s="38"/>
      <c r="AR92" s="217" t="s">
        <v>155</v>
      </c>
      <c r="AT92" s="217" t="s">
        <v>152</v>
      </c>
      <c r="AU92" s="217" t="s">
        <v>70</v>
      </c>
      <c r="AY92" s="17" t="s">
        <v>120</v>
      </c>
      <c r="BE92" s="218">
        <f>IF(N92="základní",J92,0)</f>
        <v>0</v>
      </c>
      <c r="BF92" s="218">
        <f>IF(N92="snížená",J92,0)</f>
        <v>0</v>
      </c>
      <c r="BG92" s="218">
        <f>IF(N92="zákl. přenesená",J92,0)</f>
        <v>0</v>
      </c>
      <c r="BH92" s="218">
        <f>IF(N92="sníž. přenesená",J92,0)</f>
        <v>0</v>
      </c>
      <c r="BI92" s="218">
        <f>IF(N92="nulová",J92,0)</f>
        <v>0</v>
      </c>
      <c r="BJ92" s="17" t="s">
        <v>78</v>
      </c>
      <c r="BK92" s="218">
        <f>ROUND(I92*H92,2)</f>
        <v>0</v>
      </c>
      <c r="BL92" s="17" t="s">
        <v>127</v>
      </c>
      <c r="BM92" s="217" t="s">
        <v>388</v>
      </c>
    </row>
    <row r="93" s="2" customFormat="1">
      <c r="A93" s="38"/>
      <c r="B93" s="39"/>
      <c r="C93" s="40"/>
      <c r="D93" s="219" t="s">
        <v>129</v>
      </c>
      <c r="E93" s="40"/>
      <c r="F93" s="220" t="s">
        <v>246</v>
      </c>
      <c r="G93" s="40"/>
      <c r="H93" s="40"/>
      <c r="I93" s="221"/>
      <c r="J93" s="40"/>
      <c r="K93" s="40"/>
      <c r="L93" s="44"/>
      <c r="M93" s="222"/>
      <c r="N93" s="223"/>
      <c r="O93" s="84"/>
      <c r="P93" s="84"/>
      <c r="Q93" s="84"/>
      <c r="R93" s="84"/>
      <c r="S93" s="84"/>
      <c r="T93" s="85"/>
      <c r="U93" s="38"/>
      <c r="V93" s="38"/>
      <c r="W93" s="38"/>
      <c r="X93" s="38"/>
      <c r="Y93" s="38"/>
      <c r="Z93" s="38"/>
      <c r="AA93" s="38"/>
      <c r="AB93" s="38"/>
      <c r="AC93" s="38"/>
      <c r="AD93" s="38"/>
      <c r="AE93" s="38"/>
      <c r="AT93" s="17" t="s">
        <v>129</v>
      </c>
      <c r="AU93" s="17" t="s">
        <v>70</v>
      </c>
    </row>
    <row r="94" s="13" customFormat="1">
      <c r="A94" s="13"/>
      <c r="B94" s="224"/>
      <c r="C94" s="225"/>
      <c r="D94" s="219" t="s">
        <v>131</v>
      </c>
      <c r="E94" s="226" t="s">
        <v>19</v>
      </c>
      <c r="F94" s="227" t="s">
        <v>389</v>
      </c>
      <c r="G94" s="225"/>
      <c r="H94" s="228">
        <v>346.5</v>
      </c>
      <c r="I94" s="229"/>
      <c r="J94" s="225"/>
      <c r="K94" s="225"/>
      <c r="L94" s="230"/>
      <c r="M94" s="231"/>
      <c r="N94" s="232"/>
      <c r="O94" s="232"/>
      <c r="P94" s="232"/>
      <c r="Q94" s="232"/>
      <c r="R94" s="232"/>
      <c r="S94" s="232"/>
      <c r="T94" s="233"/>
      <c r="U94" s="13"/>
      <c r="V94" s="13"/>
      <c r="W94" s="13"/>
      <c r="X94" s="13"/>
      <c r="Y94" s="13"/>
      <c r="Z94" s="13"/>
      <c r="AA94" s="13"/>
      <c r="AB94" s="13"/>
      <c r="AC94" s="13"/>
      <c r="AD94" s="13"/>
      <c r="AE94" s="13"/>
      <c r="AT94" s="234" t="s">
        <v>131</v>
      </c>
      <c r="AU94" s="234" t="s">
        <v>70</v>
      </c>
      <c r="AV94" s="13" t="s">
        <v>80</v>
      </c>
      <c r="AW94" s="13" t="s">
        <v>31</v>
      </c>
      <c r="AX94" s="13" t="s">
        <v>78</v>
      </c>
      <c r="AY94" s="234" t="s">
        <v>120</v>
      </c>
    </row>
    <row r="95" s="2" customFormat="1" ht="24.15" customHeight="1">
      <c r="A95" s="38"/>
      <c r="B95" s="39"/>
      <c r="C95" s="205" t="s">
        <v>127</v>
      </c>
      <c r="D95" s="205" t="s">
        <v>123</v>
      </c>
      <c r="E95" s="206" t="s">
        <v>253</v>
      </c>
      <c r="F95" s="207" t="s">
        <v>254</v>
      </c>
      <c r="G95" s="208" t="s">
        <v>247</v>
      </c>
      <c r="H95" s="209">
        <v>346.5</v>
      </c>
      <c r="I95" s="210"/>
      <c r="J95" s="211">
        <f>ROUND(I95*H95,2)</f>
        <v>0</v>
      </c>
      <c r="K95" s="212"/>
      <c r="L95" s="44"/>
      <c r="M95" s="213" t="s">
        <v>19</v>
      </c>
      <c r="N95" s="214" t="s">
        <v>41</v>
      </c>
      <c r="O95" s="84"/>
      <c r="P95" s="215">
        <f>O95*H95</f>
        <v>0</v>
      </c>
      <c r="Q95" s="215">
        <v>0</v>
      </c>
      <c r="R95" s="215">
        <f>Q95*H95</f>
        <v>0</v>
      </c>
      <c r="S95" s="215">
        <v>0</v>
      </c>
      <c r="T95" s="216">
        <f>S95*H95</f>
        <v>0</v>
      </c>
      <c r="U95" s="38"/>
      <c r="V95" s="38"/>
      <c r="W95" s="38"/>
      <c r="X95" s="38"/>
      <c r="Y95" s="38"/>
      <c r="Z95" s="38"/>
      <c r="AA95" s="38"/>
      <c r="AB95" s="38"/>
      <c r="AC95" s="38"/>
      <c r="AD95" s="38"/>
      <c r="AE95" s="38"/>
      <c r="AR95" s="217" t="s">
        <v>127</v>
      </c>
      <c r="AT95" s="217" t="s">
        <v>123</v>
      </c>
      <c r="AU95" s="217" t="s">
        <v>70</v>
      </c>
      <c r="AY95" s="17" t="s">
        <v>120</v>
      </c>
      <c r="BE95" s="218">
        <f>IF(N95="základní",J95,0)</f>
        <v>0</v>
      </c>
      <c r="BF95" s="218">
        <f>IF(N95="snížená",J95,0)</f>
        <v>0</v>
      </c>
      <c r="BG95" s="218">
        <f>IF(N95="zákl. přenesená",J95,0)</f>
        <v>0</v>
      </c>
      <c r="BH95" s="218">
        <f>IF(N95="sníž. přenesená",J95,0)</f>
        <v>0</v>
      </c>
      <c r="BI95" s="218">
        <f>IF(N95="nulová",J95,0)</f>
        <v>0</v>
      </c>
      <c r="BJ95" s="17" t="s">
        <v>78</v>
      </c>
      <c r="BK95" s="218">
        <f>ROUND(I95*H95,2)</f>
        <v>0</v>
      </c>
      <c r="BL95" s="17" t="s">
        <v>127</v>
      </c>
      <c r="BM95" s="217" t="s">
        <v>390</v>
      </c>
    </row>
    <row r="96" s="2" customFormat="1">
      <c r="A96" s="38"/>
      <c r="B96" s="39"/>
      <c r="C96" s="40"/>
      <c r="D96" s="219" t="s">
        <v>129</v>
      </c>
      <c r="E96" s="40"/>
      <c r="F96" s="220" t="s">
        <v>256</v>
      </c>
      <c r="G96" s="40"/>
      <c r="H96" s="40"/>
      <c r="I96" s="221"/>
      <c r="J96" s="40"/>
      <c r="K96" s="40"/>
      <c r="L96" s="44"/>
      <c r="M96" s="222"/>
      <c r="N96" s="223"/>
      <c r="O96" s="84"/>
      <c r="P96" s="84"/>
      <c r="Q96" s="84"/>
      <c r="R96" s="84"/>
      <c r="S96" s="84"/>
      <c r="T96" s="85"/>
      <c r="U96" s="38"/>
      <c r="V96" s="38"/>
      <c r="W96" s="38"/>
      <c r="X96" s="38"/>
      <c r="Y96" s="38"/>
      <c r="Z96" s="38"/>
      <c r="AA96" s="38"/>
      <c r="AB96" s="38"/>
      <c r="AC96" s="38"/>
      <c r="AD96" s="38"/>
      <c r="AE96" s="38"/>
      <c r="AT96" s="17" t="s">
        <v>129</v>
      </c>
      <c r="AU96" s="17" t="s">
        <v>70</v>
      </c>
    </row>
    <row r="97" s="2" customFormat="1" ht="14.4" customHeight="1">
      <c r="A97" s="38"/>
      <c r="B97" s="39"/>
      <c r="C97" s="205" t="s">
        <v>121</v>
      </c>
      <c r="D97" s="205" t="s">
        <v>123</v>
      </c>
      <c r="E97" s="206" t="s">
        <v>374</v>
      </c>
      <c r="F97" s="207" t="s">
        <v>375</v>
      </c>
      <c r="G97" s="208" t="s">
        <v>126</v>
      </c>
      <c r="H97" s="209">
        <v>2</v>
      </c>
      <c r="I97" s="210"/>
      <c r="J97" s="211">
        <f>ROUND(I97*H97,2)</f>
        <v>0</v>
      </c>
      <c r="K97" s="212"/>
      <c r="L97" s="44"/>
      <c r="M97" s="213" t="s">
        <v>19</v>
      </c>
      <c r="N97" s="214" t="s">
        <v>41</v>
      </c>
      <c r="O97" s="84"/>
      <c r="P97" s="215">
        <f>O97*H97</f>
        <v>0</v>
      </c>
      <c r="Q97" s="215">
        <v>0</v>
      </c>
      <c r="R97" s="215">
        <f>Q97*H97</f>
        <v>0</v>
      </c>
      <c r="S97" s="215">
        <v>0</v>
      </c>
      <c r="T97" s="216">
        <f>S97*H97</f>
        <v>0</v>
      </c>
      <c r="U97" s="38"/>
      <c r="V97" s="38"/>
      <c r="W97" s="38"/>
      <c r="X97" s="38"/>
      <c r="Y97" s="38"/>
      <c r="Z97" s="38"/>
      <c r="AA97" s="38"/>
      <c r="AB97" s="38"/>
      <c r="AC97" s="38"/>
      <c r="AD97" s="38"/>
      <c r="AE97" s="38"/>
      <c r="AR97" s="217" t="s">
        <v>127</v>
      </c>
      <c r="AT97" s="217" t="s">
        <v>123</v>
      </c>
      <c r="AU97" s="217" t="s">
        <v>70</v>
      </c>
      <c r="AY97" s="17" t="s">
        <v>120</v>
      </c>
      <c r="BE97" s="218">
        <f>IF(N97="základní",J97,0)</f>
        <v>0</v>
      </c>
      <c r="BF97" s="218">
        <f>IF(N97="snížená",J97,0)</f>
        <v>0</v>
      </c>
      <c r="BG97" s="218">
        <f>IF(N97="zákl. přenesená",J97,0)</f>
        <v>0</v>
      </c>
      <c r="BH97" s="218">
        <f>IF(N97="sníž. přenesená",J97,0)</f>
        <v>0</v>
      </c>
      <c r="BI97" s="218">
        <f>IF(N97="nulová",J97,0)</f>
        <v>0</v>
      </c>
      <c r="BJ97" s="17" t="s">
        <v>78</v>
      </c>
      <c r="BK97" s="218">
        <f>ROUND(I97*H97,2)</f>
        <v>0</v>
      </c>
      <c r="BL97" s="17" t="s">
        <v>127</v>
      </c>
      <c r="BM97" s="217" t="s">
        <v>391</v>
      </c>
    </row>
    <row r="98" s="2" customFormat="1">
      <c r="A98" s="38"/>
      <c r="B98" s="39"/>
      <c r="C98" s="40"/>
      <c r="D98" s="219" t="s">
        <v>129</v>
      </c>
      <c r="E98" s="40"/>
      <c r="F98" s="220" t="s">
        <v>377</v>
      </c>
      <c r="G98" s="40"/>
      <c r="H98" s="40"/>
      <c r="I98" s="221"/>
      <c r="J98" s="40"/>
      <c r="K98" s="40"/>
      <c r="L98" s="44"/>
      <c r="M98" s="222"/>
      <c r="N98" s="223"/>
      <c r="O98" s="84"/>
      <c r="P98" s="84"/>
      <c r="Q98" s="84"/>
      <c r="R98" s="84"/>
      <c r="S98" s="84"/>
      <c r="T98" s="85"/>
      <c r="U98" s="38"/>
      <c r="V98" s="38"/>
      <c r="W98" s="38"/>
      <c r="X98" s="38"/>
      <c r="Y98" s="38"/>
      <c r="Z98" s="38"/>
      <c r="AA98" s="38"/>
      <c r="AB98" s="38"/>
      <c r="AC98" s="38"/>
      <c r="AD98" s="38"/>
      <c r="AE98" s="38"/>
      <c r="AT98" s="17" t="s">
        <v>129</v>
      </c>
      <c r="AU98" s="17" t="s">
        <v>70</v>
      </c>
    </row>
    <row r="99" s="15" customFormat="1">
      <c r="A99" s="15"/>
      <c r="B99" s="257"/>
      <c r="C99" s="258"/>
      <c r="D99" s="219" t="s">
        <v>131</v>
      </c>
      <c r="E99" s="259" t="s">
        <v>19</v>
      </c>
      <c r="F99" s="260" t="s">
        <v>392</v>
      </c>
      <c r="G99" s="258"/>
      <c r="H99" s="259" t="s">
        <v>19</v>
      </c>
      <c r="I99" s="261"/>
      <c r="J99" s="258"/>
      <c r="K99" s="258"/>
      <c r="L99" s="262"/>
      <c r="M99" s="263"/>
      <c r="N99" s="264"/>
      <c r="O99" s="264"/>
      <c r="P99" s="264"/>
      <c r="Q99" s="264"/>
      <c r="R99" s="264"/>
      <c r="S99" s="264"/>
      <c r="T99" s="265"/>
      <c r="U99" s="15"/>
      <c r="V99" s="15"/>
      <c r="W99" s="15"/>
      <c r="X99" s="15"/>
      <c r="Y99" s="15"/>
      <c r="Z99" s="15"/>
      <c r="AA99" s="15"/>
      <c r="AB99" s="15"/>
      <c r="AC99" s="15"/>
      <c r="AD99" s="15"/>
      <c r="AE99" s="15"/>
      <c r="AT99" s="266" t="s">
        <v>131</v>
      </c>
      <c r="AU99" s="266" t="s">
        <v>70</v>
      </c>
      <c r="AV99" s="15" t="s">
        <v>78</v>
      </c>
      <c r="AW99" s="15" t="s">
        <v>31</v>
      </c>
      <c r="AX99" s="15" t="s">
        <v>70</v>
      </c>
      <c r="AY99" s="266" t="s">
        <v>120</v>
      </c>
    </row>
    <row r="100" s="13" customFormat="1">
      <c r="A100" s="13"/>
      <c r="B100" s="224"/>
      <c r="C100" s="225"/>
      <c r="D100" s="219" t="s">
        <v>131</v>
      </c>
      <c r="E100" s="226" t="s">
        <v>19</v>
      </c>
      <c r="F100" s="227" t="s">
        <v>80</v>
      </c>
      <c r="G100" s="225"/>
      <c r="H100" s="228">
        <v>2</v>
      </c>
      <c r="I100" s="229"/>
      <c r="J100" s="225"/>
      <c r="K100" s="225"/>
      <c r="L100" s="230"/>
      <c r="M100" s="267"/>
      <c r="N100" s="268"/>
      <c r="O100" s="268"/>
      <c r="P100" s="268"/>
      <c r="Q100" s="268"/>
      <c r="R100" s="268"/>
      <c r="S100" s="268"/>
      <c r="T100" s="269"/>
      <c r="U100" s="13"/>
      <c r="V100" s="13"/>
      <c r="W100" s="13"/>
      <c r="X100" s="13"/>
      <c r="Y100" s="13"/>
      <c r="Z100" s="13"/>
      <c r="AA100" s="13"/>
      <c r="AB100" s="13"/>
      <c r="AC100" s="13"/>
      <c r="AD100" s="13"/>
      <c r="AE100" s="13"/>
      <c r="AT100" s="234" t="s">
        <v>131</v>
      </c>
      <c r="AU100" s="234" t="s">
        <v>70</v>
      </c>
      <c r="AV100" s="13" t="s">
        <v>80</v>
      </c>
      <c r="AW100" s="13" t="s">
        <v>31</v>
      </c>
      <c r="AX100" s="13" t="s">
        <v>78</v>
      </c>
      <c r="AY100" s="234" t="s">
        <v>120</v>
      </c>
    </row>
    <row r="101" s="2" customFormat="1" ht="6.96" customHeight="1">
      <c r="A101" s="38"/>
      <c r="B101" s="59"/>
      <c r="C101" s="60"/>
      <c r="D101" s="60"/>
      <c r="E101" s="60"/>
      <c r="F101" s="60"/>
      <c r="G101" s="60"/>
      <c r="H101" s="60"/>
      <c r="I101" s="60"/>
      <c r="J101" s="60"/>
      <c r="K101" s="60"/>
      <c r="L101" s="44"/>
      <c r="M101" s="38"/>
      <c r="O101" s="38"/>
      <c r="P101" s="38"/>
      <c r="Q101" s="38"/>
      <c r="R101" s="38"/>
      <c r="S101" s="38"/>
      <c r="T101" s="38"/>
      <c r="U101" s="38"/>
      <c r="V101" s="38"/>
      <c r="W101" s="38"/>
      <c r="X101" s="38"/>
      <c r="Y101" s="38"/>
      <c r="Z101" s="38"/>
      <c r="AA101" s="38"/>
      <c r="AB101" s="38"/>
      <c r="AC101" s="38"/>
      <c r="AD101" s="38"/>
      <c r="AE101" s="38"/>
    </row>
  </sheetData>
  <sheetProtection sheet="1" autoFilter="0" formatColumns="0" formatRows="0" objects="1" scenarios="1" spinCount="100000" saltValue="TSX2wL0FmCDYlsZnw4o3/KRmJ1BiRipxT7ipYLh2VAOBhpmC4weeUAwQQwELWEel/dgeZptXIr1TKMo1hjK+IQ==" hashValue="kueP5CDI/XpKv44XElAwdfm/XcUHn4DL1ln/oNwJs1M68zzm0wYm4oyNNJzZpQC2SkDN+nnn9S/lqeP44MT12Q==" algorithmName="SHA-512" password="CC35"/>
  <autoFilter ref="C78:K100"/>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96</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stavby'!K6</f>
        <v>Oprava staničních kolejí v ŽST Ústí n. L. západ</v>
      </c>
      <c r="F7" s="132"/>
      <c r="G7" s="132"/>
      <c r="H7" s="132"/>
      <c r="L7" s="20"/>
    </row>
    <row r="8" hidden="1" s="2" customFormat="1" ht="12" customHeight="1">
      <c r="A8" s="38"/>
      <c r="B8" s="44"/>
      <c r="C8" s="38"/>
      <c r="D8" s="132" t="s">
        <v>97</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393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20. 7. 2020</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tr">
        <f>IF('Rekapitulace stavby'!E11="","",'Rekapitulace stavby'!E11)</f>
        <v xml:space="preserve"> </v>
      </c>
      <c r="F15" s="38"/>
      <c r="G15" s="38"/>
      <c r="H15" s="38"/>
      <c r="I15" s="132" t="s">
        <v>27</v>
      </c>
      <c r="J15" s="136" t="str">
        <f>IF('Rekapitulace stavby'!AN11="","",'Rekapitulace stavby'!AN11)</f>
        <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28</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27</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30</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27</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33</v>
      </c>
      <c r="F24" s="38"/>
      <c r="G24" s="38"/>
      <c r="H24" s="38"/>
      <c r="I24" s="132" t="s">
        <v>27</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34</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36</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38</v>
      </c>
      <c r="G32" s="38"/>
      <c r="H32" s="38"/>
      <c r="I32" s="145" t="s">
        <v>37</v>
      </c>
      <c r="J32" s="145" t="s">
        <v>39</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40</v>
      </c>
      <c r="E33" s="132" t="s">
        <v>41</v>
      </c>
      <c r="F33" s="147">
        <f>ROUND((SUM(BE81:BE227)),  2)</f>
        <v>0</v>
      </c>
      <c r="G33" s="38"/>
      <c r="H33" s="38"/>
      <c r="I33" s="148">
        <v>0.20999999999999999</v>
      </c>
      <c r="J33" s="147">
        <f>ROUND(((SUM(BE81:BE227))*I33),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42</v>
      </c>
      <c r="F34" s="147">
        <f>ROUND((SUM(BF81:BF227)),  2)</f>
        <v>0</v>
      </c>
      <c r="G34" s="38"/>
      <c r="H34" s="38"/>
      <c r="I34" s="148">
        <v>0.14999999999999999</v>
      </c>
      <c r="J34" s="147">
        <f>ROUND(((SUM(BF81:BF227))*I34),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43</v>
      </c>
      <c r="F35" s="147">
        <f>ROUND((SUM(BG81:BG227)),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44</v>
      </c>
      <c r="F36" s="147">
        <f>ROUND((SUM(BH81:BH227)),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45</v>
      </c>
      <c r="F37" s="147">
        <f>ROUND((SUM(BI81:BI227)),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46</v>
      </c>
      <c r="E39" s="151"/>
      <c r="F39" s="151"/>
      <c r="G39" s="152" t="s">
        <v>47</v>
      </c>
      <c r="H39" s="153" t="s">
        <v>48</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99</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16.5" customHeight="1">
      <c r="A48" s="38"/>
      <c r="B48" s="39"/>
      <c r="C48" s="40"/>
      <c r="D48" s="40"/>
      <c r="E48" s="160" t="str">
        <f>E7</f>
        <v>Oprava staničních kolejí v ŽST Ústí n. L. západ</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97</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03 - Výhybky</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 xml:space="preserve"> </v>
      </c>
      <c r="G52" s="40"/>
      <c r="H52" s="40"/>
      <c r="I52" s="32" t="s">
        <v>23</v>
      </c>
      <c r="J52" s="72" t="str">
        <f>IF(J12="","",J12)</f>
        <v>20. 7. 2020</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28</v>
      </c>
      <c r="D55" s="40"/>
      <c r="E55" s="40"/>
      <c r="F55" s="27" t="str">
        <f>IF(E18="","",E18)</f>
        <v>Vyplň údaj</v>
      </c>
      <c r="G55" s="40"/>
      <c r="H55" s="40"/>
      <c r="I55" s="32" t="s">
        <v>32</v>
      </c>
      <c r="J55" s="36" t="str">
        <f>E24</f>
        <v>Věra Trnková</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100</v>
      </c>
      <c r="D57" s="162"/>
      <c r="E57" s="162"/>
      <c r="F57" s="162"/>
      <c r="G57" s="162"/>
      <c r="H57" s="162"/>
      <c r="I57" s="162"/>
      <c r="J57" s="163" t="s">
        <v>101</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68</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102</v>
      </c>
    </row>
    <row r="60" hidden="1" s="9" customFormat="1" ht="24.96" customHeight="1">
      <c r="A60" s="9"/>
      <c r="B60" s="165"/>
      <c r="C60" s="166"/>
      <c r="D60" s="167" t="s">
        <v>103</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104</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105</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160" t="str">
        <f>E7</f>
        <v>Oprava staničních kolejí v ŽST Ústí n. L. západ</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97</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03 - Výhybky</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 xml:space="preserve"> </v>
      </c>
      <c r="G75" s="40"/>
      <c r="H75" s="40"/>
      <c r="I75" s="32" t="s">
        <v>23</v>
      </c>
      <c r="J75" s="72" t="str">
        <f>IF(J12="","",J12)</f>
        <v>20. 7. 2020</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 xml:space="preserve"> </v>
      </c>
      <c r="G77" s="40"/>
      <c r="H77" s="40"/>
      <c r="I77" s="32" t="s">
        <v>30</v>
      </c>
      <c r="J77" s="36" t="str">
        <f>E21</f>
        <v xml:space="preserve"> </v>
      </c>
      <c r="K77" s="40"/>
      <c r="L77" s="134"/>
      <c r="S77" s="38"/>
      <c r="T77" s="38"/>
      <c r="U77" s="38"/>
      <c r="V77" s="38"/>
      <c r="W77" s="38"/>
      <c r="X77" s="38"/>
      <c r="Y77" s="38"/>
      <c r="Z77" s="38"/>
      <c r="AA77" s="38"/>
      <c r="AB77" s="38"/>
      <c r="AC77" s="38"/>
      <c r="AD77" s="38"/>
      <c r="AE77" s="38"/>
    </row>
    <row r="78" s="2" customFormat="1" ht="15.15" customHeight="1">
      <c r="A78" s="38"/>
      <c r="B78" s="39"/>
      <c r="C78" s="32" t="s">
        <v>28</v>
      </c>
      <c r="D78" s="40"/>
      <c r="E78" s="40"/>
      <c r="F78" s="27" t="str">
        <f>IF(E18="","",E18)</f>
        <v>Vyplň údaj</v>
      </c>
      <c r="G78" s="40"/>
      <c r="H78" s="40"/>
      <c r="I78" s="32" t="s">
        <v>32</v>
      </c>
      <c r="J78" s="36" t="str">
        <f>E24</f>
        <v>Věra Trnková</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106</v>
      </c>
      <c r="D80" s="180" t="s">
        <v>55</v>
      </c>
      <c r="E80" s="180" t="s">
        <v>51</v>
      </c>
      <c r="F80" s="180" t="s">
        <v>52</v>
      </c>
      <c r="G80" s="180" t="s">
        <v>107</v>
      </c>
      <c r="H80" s="180" t="s">
        <v>108</v>
      </c>
      <c r="I80" s="180" t="s">
        <v>109</v>
      </c>
      <c r="J80" s="181" t="s">
        <v>101</v>
      </c>
      <c r="K80" s="182" t="s">
        <v>110</v>
      </c>
      <c r="L80" s="183"/>
      <c r="M80" s="92" t="s">
        <v>19</v>
      </c>
      <c r="N80" s="93" t="s">
        <v>40</v>
      </c>
      <c r="O80" s="93" t="s">
        <v>111</v>
      </c>
      <c r="P80" s="93" t="s">
        <v>112</v>
      </c>
      <c r="Q80" s="93" t="s">
        <v>113</v>
      </c>
      <c r="R80" s="93" t="s">
        <v>114</v>
      </c>
      <c r="S80" s="93" t="s">
        <v>115</v>
      </c>
      <c r="T80" s="94" t="s">
        <v>116</v>
      </c>
      <c r="U80" s="177"/>
      <c r="V80" s="177"/>
      <c r="W80" s="177"/>
      <c r="X80" s="177"/>
      <c r="Y80" s="177"/>
      <c r="Z80" s="177"/>
      <c r="AA80" s="177"/>
      <c r="AB80" s="177"/>
      <c r="AC80" s="177"/>
      <c r="AD80" s="177"/>
      <c r="AE80" s="177"/>
    </row>
    <row r="81" s="2" customFormat="1" ht="22.8" customHeight="1">
      <c r="A81" s="38"/>
      <c r="B81" s="39"/>
      <c r="C81" s="99" t="s">
        <v>117</v>
      </c>
      <c r="D81" s="40"/>
      <c r="E81" s="40"/>
      <c r="F81" s="40"/>
      <c r="G81" s="40"/>
      <c r="H81" s="40"/>
      <c r="I81" s="40"/>
      <c r="J81" s="184">
        <f>BK81</f>
        <v>0</v>
      </c>
      <c r="K81" s="40"/>
      <c r="L81" s="44"/>
      <c r="M81" s="95"/>
      <c r="N81" s="185"/>
      <c r="O81" s="96"/>
      <c r="P81" s="186">
        <f>P82</f>
        <v>0</v>
      </c>
      <c r="Q81" s="96"/>
      <c r="R81" s="186">
        <f>R82</f>
        <v>420.30732</v>
      </c>
      <c r="S81" s="96"/>
      <c r="T81" s="187">
        <f>T82</f>
        <v>0</v>
      </c>
      <c r="U81" s="38"/>
      <c r="V81" s="38"/>
      <c r="W81" s="38"/>
      <c r="X81" s="38"/>
      <c r="Y81" s="38"/>
      <c r="Z81" s="38"/>
      <c r="AA81" s="38"/>
      <c r="AB81" s="38"/>
      <c r="AC81" s="38"/>
      <c r="AD81" s="38"/>
      <c r="AE81" s="38"/>
      <c r="AT81" s="17" t="s">
        <v>69</v>
      </c>
      <c r="AU81" s="17" t="s">
        <v>102</v>
      </c>
      <c r="BK81" s="188">
        <f>BK82</f>
        <v>0</v>
      </c>
    </row>
    <row r="82" s="12" customFormat="1" ht="25.92" customHeight="1">
      <c r="A82" s="12"/>
      <c r="B82" s="189"/>
      <c r="C82" s="190"/>
      <c r="D82" s="191" t="s">
        <v>69</v>
      </c>
      <c r="E82" s="192" t="s">
        <v>118</v>
      </c>
      <c r="F82" s="192" t="s">
        <v>119</v>
      </c>
      <c r="G82" s="190"/>
      <c r="H82" s="190"/>
      <c r="I82" s="193"/>
      <c r="J82" s="194">
        <f>BK82</f>
        <v>0</v>
      </c>
      <c r="K82" s="190"/>
      <c r="L82" s="195"/>
      <c r="M82" s="196"/>
      <c r="N82" s="197"/>
      <c r="O82" s="197"/>
      <c r="P82" s="198">
        <f>P83</f>
        <v>0</v>
      </c>
      <c r="Q82" s="197"/>
      <c r="R82" s="198">
        <f>R83</f>
        <v>420.30732</v>
      </c>
      <c r="S82" s="197"/>
      <c r="T82" s="199">
        <f>T83</f>
        <v>0</v>
      </c>
      <c r="U82" s="12"/>
      <c r="V82" s="12"/>
      <c r="W82" s="12"/>
      <c r="X82" s="12"/>
      <c r="Y82" s="12"/>
      <c r="Z82" s="12"/>
      <c r="AA82" s="12"/>
      <c r="AB82" s="12"/>
      <c r="AC82" s="12"/>
      <c r="AD82" s="12"/>
      <c r="AE82" s="12"/>
      <c r="AR82" s="200" t="s">
        <v>78</v>
      </c>
      <c r="AT82" s="201" t="s">
        <v>69</v>
      </c>
      <c r="AU82" s="201" t="s">
        <v>70</v>
      </c>
      <c r="AY82" s="200" t="s">
        <v>120</v>
      </c>
      <c r="BK82" s="202">
        <f>BK83</f>
        <v>0</v>
      </c>
    </row>
    <row r="83" s="12" customFormat="1" ht="22.8" customHeight="1">
      <c r="A83" s="12"/>
      <c r="B83" s="189"/>
      <c r="C83" s="190"/>
      <c r="D83" s="191" t="s">
        <v>69</v>
      </c>
      <c r="E83" s="203" t="s">
        <v>121</v>
      </c>
      <c r="F83" s="203" t="s">
        <v>122</v>
      </c>
      <c r="G83" s="190"/>
      <c r="H83" s="190"/>
      <c r="I83" s="193"/>
      <c r="J83" s="204">
        <f>BK83</f>
        <v>0</v>
      </c>
      <c r="K83" s="190"/>
      <c r="L83" s="195"/>
      <c r="M83" s="196"/>
      <c r="N83" s="197"/>
      <c r="O83" s="197"/>
      <c r="P83" s="198">
        <f>SUM(P84:P227)</f>
        <v>0</v>
      </c>
      <c r="Q83" s="197"/>
      <c r="R83" s="198">
        <f>SUM(R84:R227)</f>
        <v>420.30732</v>
      </c>
      <c r="S83" s="197"/>
      <c r="T83" s="199">
        <f>SUM(T84:T227)</f>
        <v>0</v>
      </c>
      <c r="U83" s="12"/>
      <c r="V83" s="12"/>
      <c r="W83" s="12"/>
      <c r="X83" s="12"/>
      <c r="Y83" s="12"/>
      <c r="Z83" s="12"/>
      <c r="AA83" s="12"/>
      <c r="AB83" s="12"/>
      <c r="AC83" s="12"/>
      <c r="AD83" s="12"/>
      <c r="AE83" s="12"/>
      <c r="AR83" s="200" t="s">
        <v>78</v>
      </c>
      <c r="AT83" s="201" t="s">
        <v>69</v>
      </c>
      <c r="AU83" s="201" t="s">
        <v>78</v>
      </c>
      <c r="AY83" s="200" t="s">
        <v>120</v>
      </c>
      <c r="BK83" s="202">
        <f>SUM(BK84:BK227)</f>
        <v>0</v>
      </c>
    </row>
    <row r="84" s="2" customFormat="1" ht="14.4" customHeight="1">
      <c r="A84" s="38"/>
      <c r="B84" s="39"/>
      <c r="C84" s="205" t="s">
        <v>78</v>
      </c>
      <c r="D84" s="205" t="s">
        <v>123</v>
      </c>
      <c r="E84" s="206" t="s">
        <v>394</v>
      </c>
      <c r="F84" s="207" t="s">
        <v>395</v>
      </c>
      <c r="G84" s="208" t="s">
        <v>237</v>
      </c>
      <c r="H84" s="209">
        <v>244.08000000000001</v>
      </c>
      <c r="I84" s="210"/>
      <c r="J84" s="211">
        <f>ROUND(I84*H84,2)</f>
        <v>0</v>
      </c>
      <c r="K84" s="212"/>
      <c r="L84" s="44"/>
      <c r="M84" s="213" t="s">
        <v>19</v>
      </c>
      <c r="N84" s="214" t="s">
        <v>41</v>
      </c>
      <c r="O84" s="84"/>
      <c r="P84" s="215">
        <f>O84*H84</f>
        <v>0</v>
      </c>
      <c r="Q84" s="215">
        <v>0</v>
      </c>
      <c r="R84" s="215">
        <f>Q84*H84</f>
        <v>0</v>
      </c>
      <c r="S84" s="215">
        <v>0</v>
      </c>
      <c r="T84" s="216">
        <f>S84*H84</f>
        <v>0</v>
      </c>
      <c r="U84" s="38"/>
      <c r="V84" s="38"/>
      <c r="W84" s="38"/>
      <c r="X84" s="38"/>
      <c r="Y84" s="38"/>
      <c r="Z84" s="38"/>
      <c r="AA84" s="38"/>
      <c r="AB84" s="38"/>
      <c r="AC84" s="38"/>
      <c r="AD84" s="38"/>
      <c r="AE84" s="38"/>
      <c r="AR84" s="217" t="s">
        <v>127</v>
      </c>
      <c r="AT84" s="217" t="s">
        <v>123</v>
      </c>
      <c r="AU84" s="217" t="s">
        <v>80</v>
      </c>
      <c r="AY84" s="17" t="s">
        <v>120</v>
      </c>
      <c r="BE84" s="218">
        <f>IF(N84="základní",J84,0)</f>
        <v>0</v>
      </c>
      <c r="BF84" s="218">
        <f>IF(N84="snížená",J84,0)</f>
        <v>0</v>
      </c>
      <c r="BG84" s="218">
        <f>IF(N84="zákl. přenesená",J84,0)</f>
        <v>0</v>
      </c>
      <c r="BH84" s="218">
        <f>IF(N84="sníž. přenesená",J84,0)</f>
        <v>0</v>
      </c>
      <c r="BI84" s="218">
        <f>IF(N84="nulová",J84,0)</f>
        <v>0</v>
      </c>
      <c r="BJ84" s="17" t="s">
        <v>78</v>
      </c>
      <c r="BK84" s="218">
        <f>ROUND(I84*H84,2)</f>
        <v>0</v>
      </c>
      <c r="BL84" s="17" t="s">
        <v>127</v>
      </c>
      <c r="BM84" s="217" t="s">
        <v>396</v>
      </c>
    </row>
    <row r="85" s="2" customFormat="1">
      <c r="A85" s="38"/>
      <c r="B85" s="39"/>
      <c r="C85" s="40"/>
      <c r="D85" s="219" t="s">
        <v>129</v>
      </c>
      <c r="E85" s="40"/>
      <c r="F85" s="220" t="s">
        <v>397</v>
      </c>
      <c r="G85" s="40"/>
      <c r="H85" s="40"/>
      <c r="I85" s="221"/>
      <c r="J85" s="40"/>
      <c r="K85" s="40"/>
      <c r="L85" s="44"/>
      <c r="M85" s="222"/>
      <c r="N85" s="223"/>
      <c r="O85" s="84"/>
      <c r="P85" s="84"/>
      <c r="Q85" s="84"/>
      <c r="R85" s="84"/>
      <c r="S85" s="84"/>
      <c r="T85" s="85"/>
      <c r="U85" s="38"/>
      <c r="V85" s="38"/>
      <c r="W85" s="38"/>
      <c r="X85" s="38"/>
      <c r="Y85" s="38"/>
      <c r="Z85" s="38"/>
      <c r="AA85" s="38"/>
      <c r="AB85" s="38"/>
      <c r="AC85" s="38"/>
      <c r="AD85" s="38"/>
      <c r="AE85" s="38"/>
      <c r="AT85" s="17" t="s">
        <v>129</v>
      </c>
      <c r="AU85" s="17" t="s">
        <v>80</v>
      </c>
    </row>
    <row r="86" s="13" customFormat="1">
      <c r="A86" s="13"/>
      <c r="B86" s="224"/>
      <c r="C86" s="225"/>
      <c r="D86" s="219" t="s">
        <v>131</v>
      </c>
      <c r="E86" s="226" t="s">
        <v>19</v>
      </c>
      <c r="F86" s="227" t="s">
        <v>398</v>
      </c>
      <c r="G86" s="225"/>
      <c r="H86" s="228">
        <v>62</v>
      </c>
      <c r="I86" s="229"/>
      <c r="J86" s="225"/>
      <c r="K86" s="225"/>
      <c r="L86" s="230"/>
      <c r="M86" s="231"/>
      <c r="N86" s="232"/>
      <c r="O86" s="232"/>
      <c r="P86" s="232"/>
      <c r="Q86" s="232"/>
      <c r="R86" s="232"/>
      <c r="S86" s="232"/>
      <c r="T86" s="233"/>
      <c r="U86" s="13"/>
      <c r="V86" s="13"/>
      <c r="W86" s="13"/>
      <c r="X86" s="13"/>
      <c r="Y86" s="13"/>
      <c r="Z86" s="13"/>
      <c r="AA86" s="13"/>
      <c r="AB86" s="13"/>
      <c r="AC86" s="13"/>
      <c r="AD86" s="13"/>
      <c r="AE86" s="13"/>
      <c r="AT86" s="234" t="s">
        <v>131</v>
      </c>
      <c r="AU86" s="234" t="s">
        <v>80</v>
      </c>
      <c r="AV86" s="13" t="s">
        <v>80</v>
      </c>
      <c r="AW86" s="13" t="s">
        <v>31</v>
      </c>
      <c r="AX86" s="13" t="s">
        <v>70</v>
      </c>
      <c r="AY86" s="234" t="s">
        <v>120</v>
      </c>
    </row>
    <row r="87" s="13" customFormat="1">
      <c r="A87" s="13"/>
      <c r="B87" s="224"/>
      <c r="C87" s="225"/>
      <c r="D87" s="219" t="s">
        <v>131</v>
      </c>
      <c r="E87" s="226" t="s">
        <v>19</v>
      </c>
      <c r="F87" s="227" t="s">
        <v>399</v>
      </c>
      <c r="G87" s="225"/>
      <c r="H87" s="228">
        <v>77</v>
      </c>
      <c r="I87" s="229"/>
      <c r="J87" s="225"/>
      <c r="K87" s="225"/>
      <c r="L87" s="230"/>
      <c r="M87" s="231"/>
      <c r="N87" s="232"/>
      <c r="O87" s="232"/>
      <c r="P87" s="232"/>
      <c r="Q87" s="232"/>
      <c r="R87" s="232"/>
      <c r="S87" s="232"/>
      <c r="T87" s="233"/>
      <c r="U87" s="13"/>
      <c r="V87" s="13"/>
      <c r="W87" s="13"/>
      <c r="X87" s="13"/>
      <c r="Y87" s="13"/>
      <c r="Z87" s="13"/>
      <c r="AA87" s="13"/>
      <c r="AB87" s="13"/>
      <c r="AC87" s="13"/>
      <c r="AD87" s="13"/>
      <c r="AE87" s="13"/>
      <c r="AT87" s="234" t="s">
        <v>131</v>
      </c>
      <c r="AU87" s="234" t="s">
        <v>80</v>
      </c>
      <c r="AV87" s="13" t="s">
        <v>80</v>
      </c>
      <c r="AW87" s="13" t="s">
        <v>31</v>
      </c>
      <c r="AX87" s="13" t="s">
        <v>70</v>
      </c>
      <c r="AY87" s="234" t="s">
        <v>120</v>
      </c>
    </row>
    <row r="88" s="13" customFormat="1">
      <c r="A88" s="13"/>
      <c r="B88" s="224"/>
      <c r="C88" s="225"/>
      <c r="D88" s="219" t="s">
        <v>131</v>
      </c>
      <c r="E88" s="226" t="s">
        <v>19</v>
      </c>
      <c r="F88" s="227" t="s">
        <v>400</v>
      </c>
      <c r="G88" s="225"/>
      <c r="H88" s="228">
        <v>77</v>
      </c>
      <c r="I88" s="229"/>
      <c r="J88" s="225"/>
      <c r="K88" s="225"/>
      <c r="L88" s="230"/>
      <c r="M88" s="231"/>
      <c r="N88" s="232"/>
      <c r="O88" s="232"/>
      <c r="P88" s="232"/>
      <c r="Q88" s="232"/>
      <c r="R88" s="232"/>
      <c r="S88" s="232"/>
      <c r="T88" s="233"/>
      <c r="U88" s="13"/>
      <c r="V88" s="13"/>
      <c r="W88" s="13"/>
      <c r="X88" s="13"/>
      <c r="Y88" s="13"/>
      <c r="Z88" s="13"/>
      <c r="AA88" s="13"/>
      <c r="AB88" s="13"/>
      <c r="AC88" s="13"/>
      <c r="AD88" s="13"/>
      <c r="AE88" s="13"/>
      <c r="AT88" s="234" t="s">
        <v>131</v>
      </c>
      <c r="AU88" s="234" t="s">
        <v>80</v>
      </c>
      <c r="AV88" s="13" t="s">
        <v>80</v>
      </c>
      <c r="AW88" s="13" t="s">
        <v>31</v>
      </c>
      <c r="AX88" s="13" t="s">
        <v>70</v>
      </c>
      <c r="AY88" s="234" t="s">
        <v>120</v>
      </c>
    </row>
    <row r="89" s="13" customFormat="1">
      <c r="A89" s="13"/>
      <c r="B89" s="224"/>
      <c r="C89" s="225"/>
      <c r="D89" s="219" t="s">
        <v>131</v>
      </c>
      <c r="E89" s="226" t="s">
        <v>19</v>
      </c>
      <c r="F89" s="227" t="s">
        <v>401</v>
      </c>
      <c r="G89" s="225"/>
      <c r="H89" s="228">
        <v>10.800000000000001</v>
      </c>
      <c r="I89" s="229"/>
      <c r="J89" s="225"/>
      <c r="K89" s="225"/>
      <c r="L89" s="230"/>
      <c r="M89" s="231"/>
      <c r="N89" s="232"/>
      <c r="O89" s="232"/>
      <c r="P89" s="232"/>
      <c r="Q89" s="232"/>
      <c r="R89" s="232"/>
      <c r="S89" s="232"/>
      <c r="T89" s="233"/>
      <c r="U89" s="13"/>
      <c r="V89" s="13"/>
      <c r="W89" s="13"/>
      <c r="X89" s="13"/>
      <c r="Y89" s="13"/>
      <c r="Z89" s="13"/>
      <c r="AA89" s="13"/>
      <c r="AB89" s="13"/>
      <c r="AC89" s="13"/>
      <c r="AD89" s="13"/>
      <c r="AE89" s="13"/>
      <c r="AT89" s="234" t="s">
        <v>131</v>
      </c>
      <c r="AU89" s="234" t="s">
        <v>80</v>
      </c>
      <c r="AV89" s="13" t="s">
        <v>80</v>
      </c>
      <c r="AW89" s="13" t="s">
        <v>31</v>
      </c>
      <c r="AX89" s="13" t="s">
        <v>70</v>
      </c>
      <c r="AY89" s="234" t="s">
        <v>120</v>
      </c>
    </row>
    <row r="90" s="13" customFormat="1">
      <c r="A90" s="13"/>
      <c r="B90" s="224"/>
      <c r="C90" s="225"/>
      <c r="D90" s="219" t="s">
        <v>131</v>
      </c>
      <c r="E90" s="226" t="s">
        <v>19</v>
      </c>
      <c r="F90" s="227" t="s">
        <v>402</v>
      </c>
      <c r="G90" s="225"/>
      <c r="H90" s="228">
        <v>17.280000000000001</v>
      </c>
      <c r="I90" s="229"/>
      <c r="J90" s="225"/>
      <c r="K90" s="225"/>
      <c r="L90" s="230"/>
      <c r="M90" s="231"/>
      <c r="N90" s="232"/>
      <c r="O90" s="232"/>
      <c r="P90" s="232"/>
      <c r="Q90" s="232"/>
      <c r="R90" s="232"/>
      <c r="S90" s="232"/>
      <c r="T90" s="233"/>
      <c r="U90" s="13"/>
      <c r="V90" s="13"/>
      <c r="W90" s="13"/>
      <c r="X90" s="13"/>
      <c r="Y90" s="13"/>
      <c r="Z90" s="13"/>
      <c r="AA90" s="13"/>
      <c r="AB90" s="13"/>
      <c r="AC90" s="13"/>
      <c r="AD90" s="13"/>
      <c r="AE90" s="13"/>
      <c r="AT90" s="234" t="s">
        <v>131</v>
      </c>
      <c r="AU90" s="234" t="s">
        <v>80</v>
      </c>
      <c r="AV90" s="13" t="s">
        <v>80</v>
      </c>
      <c r="AW90" s="13" t="s">
        <v>31</v>
      </c>
      <c r="AX90" s="13" t="s">
        <v>70</v>
      </c>
      <c r="AY90" s="234" t="s">
        <v>120</v>
      </c>
    </row>
    <row r="91" s="14" customFormat="1">
      <c r="A91" s="14"/>
      <c r="B91" s="235"/>
      <c r="C91" s="236"/>
      <c r="D91" s="219" t="s">
        <v>131</v>
      </c>
      <c r="E91" s="237" t="s">
        <v>19</v>
      </c>
      <c r="F91" s="238" t="s">
        <v>135</v>
      </c>
      <c r="G91" s="236"/>
      <c r="H91" s="239">
        <v>244.08000000000001</v>
      </c>
      <c r="I91" s="240"/>
      <c r="J91" s="236"/>
      <c r="K91" s="236"/>
      <c r="L91" s="241"/>
      <c r="M91" s="242"/>
      <c r="N91" s="243"/>
      <c r="O91" s="243"/>
      <c r="P91" s="243"/>
      <c r="Q91" s="243"/>
      <c r="R91" s="243"/>
      <c r="S91" s="243"/>
      <c r="T91" s="244"/>
      <c r="U91" s="14"/>
      <c r="V91" s="14"/>
      <c r="W91" s="14"/>
      <c r="X91" s="14"/>
      <c r="Y91" s="14"/>
      <c r="Z91" s="14"/>
      <c r="AA91" s="14"/>
      <c r="AB91" s="14"/>
      <c r="AC91" s="14"/>
      <c r="AD91" s="14"/>
      <c r="AE91" s="14"/>
      <c r="AT91" s="245" t="s">
        <v>131</v>
      </c>
      <c r="AU91" s="245" t="s">
        <v>80</v>
      </c>
      <c r="AV91" s="14" t="s">
        <v>127</v>
      </c>
      <c r="AW91" s="14" t="s">
        <v>31</v>
      </c>
      <c r="AX91" s="14" t="s">
        <v>78</v>
      </c>
      <c r="AY91" s="245" t="s">
        <v>120</v>
      </c>
    </row>
    <row r="92" s="2" customFormat="1" ht="24.15" customHeight="1">
      <c r="A92" s="38"/>
      <c r="B92" s="39"/>
      <c r="C92" s="205" t="s">
        <v>80</v>
      </c>
      <c r="D92" s="205" t="s">
        <v>123</v>
      </c>
      <c r="E92" s="206" t="s">
        <v>403</v>
      </c>
      <c r="F92" s="207" t="s">
        <v>404</v>
      </c>
      <c r="G92" s="208" t="s">
        <v>126</v>
      </c>
      <c r="H92" s="209">
        <v>1</v>
      </c>
      <c r="I92" s="210"/>
      <c r="J92" s="211">
        <f>ROUND(I92*H92,2)</f>
        <v>0</v>
      </c>
      <c r="K92" s="212"/>
      <c r="L92" s="44"/>
      <c r="M92" s="213" t="s">
        <v>19</v>
      </c>
      <c r="N92" s="214" t="s">
        <v>41</v>
      </c>
      <c r="O92" s="84"/>
      <c r="P92" s="215">
        <f>O92*H92</f>
        <v>0</v>
      </c>
      <c r="Q92" s="215">
        <v>0</v>
      </c>
      <c r="R92" s="215">
        <f>Q92*H92</f>
        <v>0</v>
      </c>
      <c r="S92" s="215">
        <v>0</v>
      </c>
      <c r="T92" s="216">
        <f>S92*H92</f>
        <v>0</v>
      </c>
      <c r="U92" s="38"/>
      <c r="V92" s="38"/>
      <c r="W92" s="38"/>
      <c r="X92" s="38"/>
      <c r="Y92" s="38"/>
      <c r="Z92" s="38"/>
      <c r="AA92" s="38"/>
      <c r="AB92" s="38"/>
      <c r="AC92" s="38"/>
      <c r="AD92" s="38"/>
      <c r="AE92" s="38"/>
      <c r="AR92" s="217" t="s">
        <v>127</v>
      </c>
      <c r="AT92" s="217" t="s">
        <v>123</v>
      </c>
      <c r="AU92" s="217" t="s">
        <v>80</v>
      </c>
      <c r="AY92" s="17" t="s">
        <v>120</v>
      </c>
      <c r="BE92" s="218">
        <f>IF(N92="základní",J92,0)</f>
        <v>0</v>
      </c>
      <c r="BF92" s="218">
        <f>IF(N92="snížená",J92,0)</f>
        <v>0</v>
      </c>
      <c r="BG92" s="218">
        <f>IF(N92="zákl. přenesená",J92,0)</f>
        <v>0</v>
      </c>
      <c r="BH92" s="218">
        <f>IF(N92="sníž. přenesená",J92,0)</f>
        <v>0</v>
      </c>
      <c r="BI92" s="218">
        <f>IF(N92="nulová",J92,0)</f>
        <v>0</v>
      </c>
      <c r="BJ92" s="17" t="s">
        <v>78</v>
      </c>
      <c r="BK92" s="218">
        <f>ROUND(I92*H92,2)</f>
        <v>0</v>
      </c>
      <c r="BL92" s="17" t="s">
        <v>127</v>
      </c>
      <c r="BM92" s="217" t="s">
        <v>405</v>
      </c>
    </row>
    <row r="93" s="2" customFormat="1">
      <c r="A93" s="38"/>
      <c r="B93" s="39"/>
      <c r="C93" s="40"/>
      <c r="D93" s="219" t="s">
        <v>129</v>
      </c>
      <c r="E93" s="40"/>
      <c r="F93" s="220" t="s">
        <v>406</v>
      </c>
      <c r="G93" s="40"/>
      <c r="H93" s="40"/>
      <c r="I93" s="221"/>
      <c r="J93" s="40"/>
      <c r="K93" s="40"/>
      <c r="L93" s="44"/>
      <c r="M93" s="222"/>
      <c r="N93" s="223"/>
      <c r="O93" s="84"/>
      <c r="P93" s="84"/>
      <c r="Q93" s="84"/>
      <c r="R93" s="84"/>
      <c r="S93" s="84"/>
      <c r="T93" s="85"/>
      <c r="U93" s="38"/>
      <c r="V93" s="38"/>
      <c r="W93" s="38"/>
      <c r="X93" s="38"/>
      <c r="Y93" s="38"/>
      <c r="Z93" s="38"/>
      <c r="AA93" s="38"/>
      <c r="AB93" s="38"/>
      <c r="AC93" s="38"/>
      <c r="AD93" s="38"/>
      <c r="AE93" s="38"/>
      <c r="AT93" s="17" t="s">
        <v>129</v>
      </c>
      <c r="AU93" s="17" t="s">
        <v>80</v>
      </c>
    </row>
    <row r="94" s="13" customFormat="1">
      <c r="A94" s="13"/>
      <c r="B94" s="224"/>
      <c r="C94" s="225"/>
      <c r="D94" s="219" t="s">
        <v>131</v>
      </c>
      <c r="E94" s="226" t="s">
        <v>19</v>
      </c>
      <c r="F94" s="227" t="s">
        <v>407</v>
      </c>
      <c r="G94" s="225"/>
      <c r="H94" s="228">
        <v>0</v>
      </c>
      <c r="I94" s="229"/>
      <c r="J94" s="225"/>
      <c r="K94" s="225"/>
      <c r="L94" s="230"/>
      <c r="M94" s="231"/>
      <c r="N94" s="232"/>
      <c r="O94" s="232"/>
      <c r="P94" s="232"/>
      <c r="Q94" s="232"/>
      <c r="R94" s="232"/>
      <c r="S94" s="232"/>
      <c r="T94" s="233"/>
      <c r="U94" s="13"/>
      <c r="V94" s="13"/>
      <c r="W94" s="13"/>
      <c r="X94" s="13"/>
      <c r="Y94" s="13"/>
      <c r="Z94" s="13"/>
      <c r="AA94" s="13"/>
      <c r="AB94" s="13"/>
      <c r="AC94" s="13"/>
      <c r="AD94" s="13"/>
      <c r="AE94" s="13"/>
      <c r="AT94" s="234" t="s">
        <v>131</v>
      </c>
      <c r="AU94" s="234" t="s">
        <v>80</v>
      </c>
      <c r="AV94" s="13" t="s">
        <v>80</v>
      </c>
      <c r="AW94" s="13" t="s">
        <v>31</v>
      </c>
      <c r="AX94" s="13" t="s">
        <v>70</v>
      </c>
      <c r="AY94" s="234" t="s">
        <v>120</v>
      </c>
    </row>
    <row r="95" s="13" customFormat="1">
      <c r="A95" s="13"/>
      <c r="B95" s="224"/>
      <c r="C95" s="225"/>
      <c r="D95" s="219" t="s">
        <v>131</v>
      </c>
      <c r="E95" s="226" t="s">
        <v>19</v>
      </c>
      <c r="F95" s="227" t="s">
        <v>408</v>
      </c>
      <c r="G95" s="225"/>
      <c r="H95" s="228">
        <v>1</v>
      </c>
      <c r="I95" s="229"/>
      <c r="J95" s="225"/>
      <c r="K95" s="225"/>
      <c r="L95" s="230"/>
      <c r="M95" s="231"/>
      <c r="N95" s="232"/>
      <c r="O95" s="232"/>
      <c r="P95" s="232"/>
      <c r="Q95" s="232"/>
      <c r="R95" s="232"/>
      <c r="S95" s="232"/>
      <c r="T95" s="233"/>
      <c r="U95" s="13"/>
      <c r="V95" s="13"/>
      <c r="W95" s="13"/>
      <c r="X95" s="13"/>
      <c r="Y95" s="13"/>
      <c r="Z95" s="13"/>
      <c r="AA95" s="13"/>
      <c r="AB95" s="13"/>
      <c r="AC95" s="13"/>
      <c r="AD95" s="13"/>
      <c r="AE95" s="13"/>
      <c r="AT95" s="234" t="s">
        <v>131</v>
      </c>
      <c r="AU95" s="234" t="s">
        <v>80</v>
      </c>
      <c r="AV95" s="13" t="s">
        <v>80</v>
      </c>
      <c r="AW95" s="13" t="s">
        <v>31</v>
      </c>
      <c r="AX95" s="13" t="s">
        <v>70</v>
      </c>
      <c r="AY95" s="234" t="s">
        <v>120</v>
      </c>
    </row>
    <row r="96" s="13" customFormat="1">
      <c r="A96" s="13"/>
      <c r="B96" s="224"/>
      <c r="C96" s="225"/>
      <c r="D96" s="219" t="s">
        <v>131</v>
      </c>
      <c r="E96" s="226" t="s">
        <v>19</v>
      </c>
      <c r="F96" s="227" t="s">
        <v>409</v>
      </c>
      <c r="G96" s="225"/>
      <c r="H96" s="228">
        <v>0</v>
      </c>
      <c r="I96" s="229"/>
      <c r="J96" s="225"/>
      <c r="K96" s="225"/>
      <c r="L96" s="230"/>
      <c r="M96" s="231"/>
      <c r="N96" s="232"/>
      <c r="O96" s="232"/>
      <c r="P96" s="232"/>
      <c r="Q96" s="232"/>
      <c r="R96" s="232"/>
      <c r="S96" s="232"/>
      <c r="T96" s="233"/>
      <c r="U96" s="13"/>
      <c r="V96" s="13"/>
      <c r="W96" s="13"/>
      <c r="X96" s="13"/>
      <c r="Y96" s="13"/>
      <c r="Z96" s="13"/>
      <c r="AA96" s="13"/>
      <c r="AB96" s="13"/>
      <c r="AC96" s="13"/>
      <c r="AD96" s="13"/>
      <c r="AE96" s="13"/>
      <c r="AT96" s="234" t="s">
        <v>131</v>
      </c>
      <c r="AU96" s="234" t="s">
        <v>80</v>
      </c>
      <c r="AV96" s="13" t="s">
        <v>80</v>
      </c>
      <c r="AW96" s="13" t="s">
        <v>31</v>
      </c>
      <c r="AX96" s="13" t="s">
        <v>70</v>
      </c>
      <c r="AY96" s="234" t="s">
        <v>120</v>
      </c>
    </row>
    <row r="97" s="14" customFormat="1">
      <c r="A97" s="14"/>
      <c r="B97" s="235"/>
      <c r="C97" s="236"/>
      <c r="D97" s="219" t="s">
        <v>131</v>
      </c>
      <c r="E97" s="237" t="s">
        <v>19</v>
      </c>
      <c r="F97" s="238" t="s">
        <v>135</v>
      </c>
      <c r="G97" s="236"/>
      <c r="H97" s="239">
        <v>1</v>
      </c>
      <c r="I97" s="240"/>
      <c r="J97" s="236"/>
      <c r="K97" s="236"/>
      <c r="L97" s="241"/>
      <c r="M97" s="242"/>
      <c r="N97" s="243"/>
      <c r="O97" s="243"/>
      <c r="P97" s="243"/>
      <c r="Q97" s="243"/>
      <c r="R97" s="243"/>
      <c r="S97" s="243"/>
      <c r="T97" s="244"/>
      <c r="U97" s="14"/>
      <c r="V97" s="14"/>
      <c r="W97" s="14"/>
      <c r="X97" s="14"/>
      <c r="Y97" s="14"/>
      <c r="Z97" s="14"/>
      <c r="AA97" s="14"/>
      <c r="AB97" s="14"/>
      <c r="AC97" s="14"/>
      <c r="AD97" s="14"/>
      <c r="AE97" s="14"/>
      <c r="AT97" s="245" t="s">
        <v>131</v>
      </c>
      <c r="AU97" s="245" t="s">
        <v>80</v>
      </c>
      <c r="AV97" s="14" t="s">
        <v>127</v>
      </c>
      <c r="AW97" s="14" t="s">
        <v>31</v>
      </c>
      <c r="AX97" s="14" t="s">
        <v>78</v>
      </c>
      <c r="AY97" s="245" t="s">
        <v>120</v>
      </c>
    </row>
    <row r="98" s="2" customFormat="1" ht="14.4" customHeight="1">
      <c r="A98" s="38"/>
      <c r="B98" s="39"/>
      <c r="C98" s="246" t="s">
        <v>144</v>
      </c>
      <c r="D98" s="246" t="s">
        <v>152</v>
      </c>
      <c r="E98" s="247" t="s">
        <v>410</v>
      </c>
      <c r="F98" s="248" t="s">
        <v>411</v>
      </c>
      <c r="G98" s="249" t="s">
        <v>126</v>
      </c>
      <c r="H98" s="250">
        <v>1</v>
      </c>
      <c r="I98" s="251"/>
      <c r="J98" s="252">
        <f>ROUND(I98*H98,2)</f>
        <v>0</v>
      </c>
      <c r="K98" s="253"/>
      <c r="L98" s="254"/>
      <c r="M98" s="255" t="s">
        <v>19</v>
      </c>
      <c r="N98" s="256" t="s">
        <v>41</v>
      </c>
      <c r="O98" s="84"/>
      <c r="P98" s="215">
        <f>O98*H98</f>
        <v>0</v>
      </c>
      <c r="Q98" s="215">
        <v>0.11488</v>
      </c>
      <c r="R98" s="215">
        <f>Q98*H98</f>
        <v>0.11488</v>
      </c>
      <c r="S98" s="215">
        <v>0</v>
      </c>
      <c r="T98" s="216">
        <f>S98*H98</f>
        <v>0</v>
      </c>
      <c r="U98" s="38"/>
      <c r="V98" s="38"/>
      <c r="W98" s="38"/>
      <c r="X98" s="38"/>
      <c r="Y98" s="38"/>
      <c r="Z98" s="38"/>
      <c r="AA98" s="38"/>
      <c r="AB98" s="38"/>
      <c r="AC98" s="38"/>
      <c r="AD98" s="38"/>
      <c r="AE98" s="38"/>
      <c r="AR98" s="217" t="s">
        <v>155</v>
      </c>
      <c r="AT98" s="217" t="s">
        <v>152</v>
      </c>
      <c r="AU98" s="217" t="s">
        <v>80</v>
      </c>
      <c r="AY98" s="17" t="s">
        <v>120</v>
      </c>
      <c r="BE98" s="218">
        <f>IF(N98="základní",J98,0)</f>
        <v>0</v>
      </c>
      <c r="BF98" s="218">
        <f>IF(N98="snížená",J98,0)</f>
        <v>0</v>
      </c>
      <c r="BG98" s="218">
        <f>IF(N98="zákl. přenesená",J98,0)</f>
        <v>0</v>
      </c>
      <c r="BH98" s="218">
        <f>IF(N98="sníž. přenesená",J98,0)</f>
        <v>0</v>
      </c>
      <c r="BI98" s="218">
        <f>IF(N98="nulová",J98,0)</f>
        <v>0</v>
      </c>
      <c r="BJ98" s="17" t="s">
        <v>78</v>
      </c>
      <c r="BK98" s="218">
        <f>ROUND(I98*H98,2)</f>
        <v>0</v>
      </c>
      <c r="BL98" s="17" t="s">
        <v>127</v>
      </c>
      <c r="BM98" s="217" t="s">
        <v>412</v>
      </c>
    </row>
    <row r="99" s="2" customFormat="1">
      <c r="A99" s="38"/>
      <c r="B99" s="39"/>
      <c r="C99" s="40"/>
      <c r="D99" s="219" t="s">
        <v>129</v>
      </c>
      <c r="E99" s="40"/>
      <c r="F99" s="220" t="s">
        <v>411</v>
      </c>
      <c r="G99" s="40"/>
      <c r="H99" s="40"/>
      <c r="I99" s="221"/>
      <c r="J99" s="40"/>
      <c r="K99" s="40"/>
      <c r="L99" s="44"/>
      <c r="M99" s="222"/>
      <c r="N99" s="223"/>
      <c r="O99" s="84"/>
      <c r="P99" s="84"/>
      <c r="Q99" s="84"/>
      <c r="R99" s="84"/>
      <c r="S99" s="84"/>
      <c r="T99" s="85"/>
      <c r="U99" s="38"/>
      <c r="V99" s="38"/>
      <c r="W99" s="38"/>
      <c r="X99" s="38"/>
      <c r="Y99" s="38"/>
      <c r="Z99" s="38"/>
      <c r="AA99" s="38"/>
      <c r="AB99" s="38"/>
      <c r="AC99" s="38"/>
      <c r="AD99" s="38"/>
      <c r="AE99" s="38"/>
      <c r="AT99" s="17" t="s">
        <v>129</v>
      </c>
      <c r="AU99" s="17" t="s">
        <v>80</v>
      </c>
    </row>
    <row r="100" s="13" customFormat="1">
      <c r="A100" s="13"/>
      <c r="B100" s="224"/>
      <c r="C100" s="225"/>
      <c r="D100" s="219" t="s">
        <v>131</v>
      </c>
      <c r="E100" s="226" t="s">
        <v>19</v>
      </c>
      <c r="F100" s="227" t="s">
        <v>407</v>
      </c>
      <c r="G100" s="225"/>
      <c r="H100" s="228">
        <v>0</v>
      </c>
      <c r="I100" s="229"/>
      <c r="J100" s="225"/>
      <c r="K100" s="225"/>
      <c r="L100" s="230"/>
      <c r="M100" s="231"/>
      <c r="N100" s="232"/>
      <c r="O100" s="232"/>
      <c r="P100" s="232"/>
      <c r="Q100" s="232"/>
      <c r="R100" s="232"/>
      <c r="S100" s="232"/>
      <c r="T100" s="233"/>
      <c r="U100" s="13"/>
      <c r="V100" s="13"/>
      <c r="W100" s="13"/>
      <c r="X100" s="13"/>
      <c r="Y100" s="13"/>
      <c r="Z100" s="13"/>
      <c r="AA100" s="13"/>
      <c r="AB100" s="13"/>
      <c r="AC100" s="13"/>
      <c r="AD100" s="13"/>
      <c r="AE100" s="13"/>
      <c r="AT100" s="234" t="s">
        <v>131</v>
      </c>
      <c r="AU100" s="234" t="s">
        <v>80</v>
      </c>
      <c r="AV100" s="13" t="s">
        <v>80</v>
      </c>
      <c r="AW100" s="13" t="s">
        <v>31</v>
      </c>
      <c r="AX100" s="13" t="s">
        <v>70</v>
      </c>
      <c r="AY100" s="234" t="s">
        <v>120</v>
      </c>
    </row>
    <row r="101" s="13" customFormat="1">
      <c r="A101" s="13"/>
      <c r="B101" s="224"/>
      <c r="C101" s="225"/>
      <c r="D101" s="219" t="s">
        <v>131</v>
      </c>
      <c r="E101" s="226" t="s">
        <v>19</v>
      </c>
      <c r="F101" s="227" t="s">
        <v>408</v>
      </c>
      <c r="G101" s="225"/>
      <c r="H101" s="228">
        <v>1</v>
      </c>
      <c r="I101" s="229"/>
      <c r="J101" s="225"/>
      <c r="K101" s="225"/>
      <c r="L101" s="230"/>
      <c r="M101" s="231"/>
      <c r="N101" s="232"/>
      <c r="O101" s="232"/>
      <c r="P101" s="232"/>
      <c r="Q101" s="232"/>
      <c r="R101" s="232"/>
      <c r="S101" s="232"/>
      <c r="T101" s="233"/>
      <c r="U101" s="13"/>
      <c r="V101" s="13"/>
      <c r="W101" s="13"/>
      <c r="X101" s="13"/>
      <c r="Y101" s="13"/>
      <c r="Z101" s="13"/>
      <c r="AA101" s="13"/>
      <c r="AB101" s="13"/>
      <c r="AC101" s="13"/>
      <c r="AD101" s="13"/>
      <c r="AE101" s="13"/>
      <c r="AT101" s="234" t="s">
        <v>131</v>
      </c>
      <c r="AU101" s="234" t="s">
        <v>80</v>
      </c>
      <c r="AV101" s="13" t="s">
        <v>80</v>
      </c>
      <c r="AW101" s="13" t="s">
        <v>31</v>
      </c>
      <c r="AX101" s="13" t="s">
        <v>70</v>
      </c>
      <c r="AY101" s="234" t="s">
        <v>120</v>
      </c>
    </row>
    <row r="102" s="15" customFormat="1">
      <c r="A102" s="15"/>
      <c r="B102" s="257"/>
      <c r="C102" s="258"/>
      <c r="D102" s="219" t="s">
        <v>131</v>
      </c>
      <c r="E102" s="259" t="s">
        <v>19</v>
      </c>
      <c r="F102" s="260" t="s">
        <v>413</v>
      </c>
      <c r="G102" s="258"/>
      <c r="H102" s="259" t="s">
        <v>19</v>
      </c>
      <c r="I102" s="261"/>
      <c r="J102" s="258"/>
      <c r="K102" s="258"/>
      <c r="L102" s="262"/>
      <c r="M102" s="263"/>
      <c r="N102" s="264"/>
      <c r="O102" s="264"/>
      <c r="P102" s="264"/>
      <c r="Q102" s="264"/>
      <c r="R102" s="264"/>
      <c r="S102" s="264"/>
      <c r="T102" s="265"/>
      <c r="U102" s="15"/>
      <c r="V102" s="15"/>
      <c r="W102" s="15"/>
      <c r="X102" s="15"/>
      <c r="Y102" s="15"/>
      <c r="Z102" s="15"/>
      <c r="AA102" s="15"/>
      <c r="AB102" s="15"/>
      <c r="AC102" s="15"/>
      <c r="AD102" s="15"/>
      <c r="AE102" s="15"/>
      <c r="AT102" s="266" t="s">
        <v>131</v>
      </c>
      <c r="AU102" s="266" t="s">
        <v>80</v>
      </c>
      <c r="AV102" s="15" t="s">
        <v>78</v>
      </c>
      <c r="AW102" s="15" t="s">
        <v>31</v>
      </c>
      <c r="AX102" s="15" t="s">
        <v>70</v>
      </c>
      <c r="AY102" s="266" t="s">
        <v>120</v>
      </c>
    </row>
    <row r="103" s="14" customFormat="1">
      <c r="A103" s="14"/>
      <c r="B103" s="235"/>
      <c r="C103" s="236"/>
      <c r="D103" s="219" t="s">
        <v>131</v>
      </c>
      <c r="E103" s="237" t="s">
        <v>19</v>
      </c>
      <c r="F103" s="238" t="s">
        <v>135</v>
      </c>
      <c r="G103" s="236"/>
      <c r="H103" s="239">
        <v>1</v>
      </c>
      <c r="I103" s="240"/>
      <c r="J103" s="236"/>
      <c r="K103" s="236"/>
      <c r="L103" s="241"/>
      <c r="M103" s="242"/>
      <c r="N103" s="243"/>
      <c r="O103" s="243"/>
      <c r="P103" s="243"/>
      <c r="Q103" s="243"/>
      <c r="R103" s="243"/>
      <c r="S103" s="243"/>
      <c r="T103" s="244"/>
      <c r="U103" s="14"/>
      <c r="V103" s="14"/>
      <c r="W103" s="14"/>
      <c r="X103" s="14"/>
      <c r="Y103" s="14"/>
      <c r="Z103" s="14"/>
      <c r="AA103" s="14"/>
      <c r="AB103" s="14"/>
      <c r="AC103" s="14"/>
      <c r="AD103" s="14"/>
      <c r="AE103" s="14"/>
      <c r="AT103" s="245" t="s">
        <v>131</v>
      </c>
      <c r="AU103" s="245" t="s">
        <v>80</v>
      </c>
      <c r="AV103" s="14" t="s">
        <v>127</v>
      </c>
      <c r="AW103" s="14" t="s">
        <v>31</v>
      </c>
      <c r="AX103" s="14" t="s">
        <v>78</v>
      </c>
      <c r="AY103" s="245" t="s">
        <v>120</v>
      </c>
    </row>
    <row r="104" s="2" customFormat="1" ht="24.15" customHeight="1">
      <c r="A104" s="38"/>
      <c r="B104" s="39"/>
      <c r="C104" s="205" t="s">
        <v>127</v>
      </c>
      <c r="D104" s="205" t="s">
        <v>123</v>
      </c>
      <c r="E104" s="206" t="s">
        <v>414</v>
      </c>
      <c r="F104" s="207" t="s">
        <v>415</v>
      </c>
      <c r="G104" s="208" t="s">
        <v>126</v>
      </c>
      <c r="H104" s="209">
        <v>11</v>
      </c>
      <c r="I104" s="210"/>
      <c r="J104" s="211">
        <f>ROUND(I104*H104,2)</f>
        <v>0</v>
      </c>
      <c r="K104" s="212"/>
      <c r="L104" s="44"/>
      <c r="M104" s="213" t="s">
        <v>19</v>
      </c>
      <c r="N104" s="214" t="s">
        <v>41</v>
      </c>
      <c r="O104" s="84"/>
      <c r="P104" s="215">
        <f>O104*H104</f>
        <v>0</v>
      </c>
      <c r="Q104" s="215">
        <v>0</v>
      </c>
      <c r="R104" s="215">
        <f>Q104*H104</f>
        <v>0</v>
      </c>
      <c r="S104" s="215">
        <v>0</v>
      </c>
      <c r="T104" s="216">
        <f>S104*H104</f>
        <v>0</v>
      </c>
      <c r="U104" s="38"/>
      <c r="V104" s="38"/>
      <c r="W104" s="38"/>
      <c r="X104" s="38"/>
      <c r="Y104" s="38"/>
      <c r="Z104" s="38"/>
      <c r="AA104" s="38"/>
      <c r="AB104" s="38"/>
      <c r="AC104" s="38"/>
      <c r="AD104" s="38"/>
      <c r="AE104" s="38"/>
      <c r="AR104" s="217" t="s">
        <v>127</v>
      </c>
      <c r="AT104" s="217" t="s">
        <v>123</v>
      </c>
      <c r="AU104" s="217" t="s">
        <v>80</v>
      </c>
      <c r="AY104" s="17" t="s">
        <v>120</v>
      </c>
      <c r="BE104" s="218">
        <f>IF(N104="základní",J104,0)</f>
        <v>0</v>
      </c>
      <c r="BF104" s="218">
        <f>IF(N104="snížená",J104,0)</f>
        <v>0</v>
      </c>
      <c r="BG104" s="218">
        <f>IF(N104="zákl. přenesená",J104,0)</f>
        <v>0</v>
      </c>
      <c r="BH104" s="218">
        <f>IF(N104="sníž. přenesená",J104,0)</f>
        <v>0</v>
      </c>
      <c r="BI104" s="218">
        <f>IF(N104="nulová",J104,0)</f>
        <v>0</v>
      </c>
      <c r="BJ104" s="17" t="s">
        <v>78</v>
      </c>
      <c r="BK104" s="218">
        <f>ROUND(I104*H104,2)</f>
        <v>0</v>
      </c>
      <c r="BL104" s="17" t="s">
        <v>127</v>
      </c>
      <c r="BM104" s="217" t="s">
        <v>416</v>
      </c>
    </row>
    <row r="105" s="2" customFormat="1">
      <c r="A105" s="38"/>
      <c r="B105" s="39"/>
      <c r="C105" s="40"/>
      <c r="D105" s="219" t="s">
        <v>129</v>
      </c>
      <c r="E105" s="40"/>
      <c r="F105" s="220" t="s">
        <v>417</v>
      </c>
      <c r="G105" s="40"/>
      <c r="H105" s="40"/>
      <c r="I105" s="221"/>
      <c r="J105" s="40"/>
      <c r="K105" s="40"/>
      <c r="L105" s="44"/>
      <c r="M105" s="222"/>
      <c r="N105" s="223"/>
      <c r="O105" s="84"/>
      <c r="P105" s="84"/>
      <c r="Q105" s="84"/>
      <c r="R105" s="84"/>
      <c r="S105" s="84"/>
      <c r="T105" s="85"/>
      <c r="U105" s="38"/>
      <c r="V105" s="38"/>
      <c r="W105" s="38"/>
      <c r="X105" s="38"/>
      <c r="Y105" s="38"/>
      <c r="Z105" s="38"/>
      <c r="AA105" s="38"/>
      <c r="AB105" s="38"/>
      <c r="AC105" s="38"/>
      <c r="AD105" s="38"/>
      <c r="AE105" s="38"/>
      <c r="AT105" s="17" t="s">
        <v>129</v>
      </c>
      <c r="AU105" s="17" t="s">
        <v>80</v>
      </c>
    </row>
    <row r="106" s="13" customFormat="1">
      <c r="A106" s="13"/>
      <c r="B106" s="224"/>
      <c r="C106" s="225"/>
      <c r="D106" s="219" t="s">
        <v>131</v>
      </c>
      <c r="E106" s="226" t="s">
        <v>19</v>
      </c>
      <c r="F106" s="227" t="s">
        <v>418</v>
      </c>
      <c r="G106" s="225"/>
      <c r="H106" s="228">
        <v>5</v>
      </c>
      <c r="I106" s="229"/>
      <c r="J106" s="225"/>
      <c r="K106" s="225"/>
      <c r="L106" s="230"/>
      <c r="M106" s="231"/>
      <c r="N106" s="232"/>
      <c r="O106" s="232"/>
      <c r="P106" s="232"/>
      <c r="Q106" s="232"/>
      <c r="R106" s="232"/>
      <c r="S106" s="232"/>
      <c r="T106" s="233"/>
      <c r="U106" s="13"/>
      <c r="V106" s="13"/>
      <c r="W106" s="13"/>
      <c r="X106" s="13"/>
      <c r="Y106" s="13"/>
      <c r="Z106" s="13"/>
      <c r="AA106" s="13"/>
      <c r="AB106" s="13"/>
      <c r="AC106" s="13"/>
      <c r="AD106" s="13"/>
      <c r="AE106" s="13"/>
      <c r="AT106" s="234" t="s">
        <v>131</v>
      </c>
      <c r="AU106" s="234" t="s">
        <v>80</v>
      </c>
      <c r="AV106" s="13" t="s">
        <v>80</v>
      </c>
      <c r="AW106" s="13" t="s">
        <v>31</v>
      </c>
      <c r="AX106" s="13" t="s">
        <v>70</v>
      </c>
      <c r="AY106" s="234" t="s">
        <v>120</v>
      </c>
    </row>
    <row r="107" s="13" customFormat="1">
      <c r="A107" s="13"/>
      <c r="B107" s="224"/>
      <c r="C107" s="225"/>
      <c r="D107" s="219" t="s">
        <v>131</v>
      </c>
      <c r="E107" s="226" t="s">
        <v>19</v>
      </c>
      <c r="F107" s="227" t="s">
        <v>419</v>
      </c>
      <c r="G107" s="225"/>
      <c r="H107" s="228">
        <v>6</v>
      </c>
      <c r="I107" s="229"/>
      <c r="J107" s="225"/>
      <c r="K107" s="225"/>
      <c r="L107" s="230"/>
      <c r="M107" s="231"/>
      <c r="N107" s="232"/>
      <c r="O107" s="232"/>
      <c r="P107" s="232"/>
      <c r="Q107" s="232"/>
      <c r="R107" s="232"/>
      <c r="S107" s="232"/>
      <c r="T107" s="233"/>
      <c r="U107" s="13"/>
      <c r="V107" s="13"/>
      <c r="W107" s="13"/>
      <c r="X107" s="13"/>
      <c r="Y107" s="13"/>
      <c r="Z107" s="13"/>
      <c r="AA107" s="13"/>
      <c r="AB107" s="13"/>
      <c r="AC107" s="13"/>
      <c r="AD107" s="13"/>
      <c r="AE107" s="13"/>
      <c r="AT107" s="234" t="s">
        <v>131</v>
      </c>
      <c r="AU107" s="234" t="s">
        <v>80</v>
      </c>
      <c r="AV107" s="13" t="s">
        <v>80</v>
      </c>
      <c r="AW107" s="13" t="s">
        <v>31</v>
      </c>
      <c r="AX107" s="13" t="s">
        <v>70</v>
      </c>
      <c r="AY107" s="234" t="s">
        <v>120</v>
      </c>
    </row>
    <row r="108" s="13" customFormat="1">
      <c r="A108" s="13"/>
      <c r="B108" s="224"/>
      <c r="C108" s="225"/>
      <c r="D108" s="219" t="s">
        <v>131</v>
      </c>
      <c r="E108" s="226" t="s">
        <v>19</v>
      </c>
      <c r="F108" s="227" t="s">
        <v>409</v>
      </c>
      <c r="G108" s="225"/>
      <c r="H108" s="228">
        <v>0</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131</v>
      </c>
      <c r="AU108" s="234" t="s">
        <v>80</v>
      </c>
      <c r="AV108" s="13" t="s">
        <v>80</v>
      </c>
      <c r="AW108" s="13" t="s">
        <v>31</v>
      </c>
      <c r="AX108" s="13" t="s">
        <v>70</v>
      </c>
      <c r="AY108" s="234" t="s">
        <v>120</v>
      </c>
    </row>
    <row r="109" s="14" customFormat="1">
      <c r="A109" s="14"/>
      <c r="B109" s="235"/>
      <c r="C109" s="236"/>
      <c r="D109" s="219" t="s">
        <v>131</v>
      </c>
      <c r="E109" s="237" t="s">
        <v>19</v>
      </c>
      <c r="F109" s="238" t="s">
        <v>135</v>
      </c>
      <c r="G109" s="236"/>
      <c r="H109" s="239">
        <v>11</v>
      </c>
      <c r="I109" s="240"/>
      <c r="J109" s="236"/>
      <c r="K109" s="236"/>
      <c r="L109" s="241"/>
      <c r="M109" s="242"/>
      <c r="N109" s="243"/>
      <c r="O109" s="243"/>
      <c r="P109" s="243"/>
      <c r="Q109" s="243"/>
      <c r="R109" s="243"/>
      <c r="S109" s="243"/>
      <c r="T109" s="244"/>
      <c r="U109" s="14"/>
      <c r="V109" s="14"/>
      <c r="W109" s="14"/>
      <c r="X109" s="14"/>
      <c r="Y109" s="14"/>
      <c r="Z109" s="14"/>
      <c r="AA109" s="14"/>
      <c r="AB109" s="14"/>
      <c r="AC109" s="14"/>
      <c r="AD109" s="14"/>
      <c r="AE109" s="14"/>
      <c r="AT109" s="245" t="s">
        <v>131</v>
      </c>
      <c r="AU109" s="245" t="s">
        <v>80</v>
      </c>
      <c r="AV109" s="14" t="s">
        <v>127</v>
      </c>
      <c r="AW109" s="14" t="s">
        <v>31</v>
      </c>
      <c r="AX109" s="14" t="s">
        <v>78</v>
      </c>
      <c r="AY109" s="245" t="s">
        <v>120</v>
      </c>
    </row>
    <row r="110" s="2" customFormat="1" ht="14.4" customHeight="1">
      <c r="A110" s="38"/>
      <c r="B110" s="39"/>
      <c r="C110" s="246" t="s">
        <v>121</v>
      </c>
      <c r="D110" s="246" t="s">
        <v>152</v>
      </c>
      <c r="E110" s="247" t="s">
        <v>420</v>
      </c>
      <c r="F110" s="248" t="s">
        <v>421</v>
      </c>
      <c r="G110" s="249" t="s">
        <v>126</v>
      </c>
      <c r="H110" s="250">
        <v>1</v>
      </c>
      <c r="I110" s="251"/>
      <c r="J110" s="252">
        <f>ROUND(I110*H110,2)</f>
        <v>0</v>
      </c>
      <c r="K110" s="253"/>
      <c r="L110" s="254"/>
      <c r="M110" s="255" t="s">
        <v>19</v>
      </c>
      <c r="N110" s="256" t="s">
        <v>41</v>
      </c>
      <c r="O110" s="84"/>
      <c r="P110" s="215">
        <f>O110*H110</f>
        <v>0</v>
      </c>
      <c r="Q110" s="215">
        <v>0.14657999999999999</v>
      </c>
      <c r="R110" s="215">
        <f>Q110*H110</f>
        <v>0.14657999999999999</v>
      </c>
      <c r="S110" s="215">
        <v>0</v>
      </c>
      <c r="T110" s="216">
        <f>S110*H110</f>
        <v>0</v>
      </c>
      <c r="U110" s="38"/>
      <c r="V110" s="38"/>
      <c r="W110" s="38"/>
      <c r="X110" s="38"/>
      <c r="Y110" s="38"/>
      <c r="Z110" s="38"/>
      <c r="AA110" s="38"/>
      <c r="AB110" s="38"/>
      <c r="AC110" s="38"/>
      <c r="AD110" s="38"/>
      <c r="AE110" s="38"/>
      <c r="AR110" s="217" t="s">
        <v>155</v>
      </c>
      <c r="AT110" s="217" t="s">
        <v>152</v>
      </c>
      <c r="AU110" s="217" t="s">
        <v>80</v>
      </c>
      <c r="AY110" s="17" t="s">
        <v>120</v>
      </c>
      <c r="BE110" s="218">
        <f>IF(N110="základní",J110,0)</f>
        <v>0</v>
      </c>
      <c r="BF110" s="218">
        <f>IF(N110="snížená",J110,0)</f>
        <v>0</v>
      </c>
      <c r="BG110" s="218">
        <f>IF(N110="zákl. přenesená",J110,0)</f>
        <v>0</v>
      </c>
      <c r="BH110" s="218">
        <f>IF(N110="sníž. přenesená",J110,0)</f>
        <v>0</v>
      </c>
      <c r="BI110" s="218">
        <f>IF(N110="nulová",J110,0)</f>
        <v>0</v>
      </c>
      <c r="BJ110" s="17" t="s">
        <v>78</v>
      </c>
      <c r="BK110" s="218">
        <f>ROUND(I110*H110,2)</f>
        <v>0</v>
      </c>
      <c r="BL110" s="17" t="s">
        <v>127</v>
      </c>
      <c r="BM110" s="217" t="s">
        <v>422</v>
      </c>
    </row>
    <row r="111" s="2" customFormat="1">
      <c r="A111" s="38"/>
      <c r="B111" s="39"/>
      <c r="C111" s="40"/>
      <c r="D111" s="219" t="s">
        <v>129</v>
      </c>
      <c r="E111" s="40"/>
      <c r="F111" s="220" t="s">
        <v>421</v>
      </c>
      <c r="G111" s="40"/>
      <c r="H111" s="40"/>
      <c r="I111" s="221"/>
      <c r="J111" s="40"/>
      <c r="K111" s="40"/>
      <c r="L111" s="44"/>
      <c r="M111" s="222"/>
      <c r="N111" s="223"/>
      <c r="O111" s="84"/>
      <c r="P111" s="84"/>
      <c r="Q111" s="84"/>
      <c r="R111" s="84"/>
      <c r="S111" s="84"/>
      <c r="T111" s="85"/>
      <c r="U111" s="38"/>
      <c r="V111" s="38"/>
      <c r="W111" s="38"/>
      <c r="X111" s="38"/>
      <c r="Y111" s="38"/>
      <c r="Z111" s="38"/>
      <c r="AA111" s="38"/>
      <c r="AB111" s="38"/>
      <c r="AC111" s="38"/>
      <c r="AD111" s="38"/>
      <c r="AE111" s="38"/>
      <c r="AT111" s="17" t="s">
        <v>129</v>
      </c>
      <c r="AU111" s="17" t="s">
        <v>80</v>
      </c>
    </row>
    <row r="112" s="13" customFormat="1">
      <c r="A112" s="13"/>
      <c r="B112" s="224"/>
      <c r="C112" s="225"/>
      <c r="D112" s="219" t="s">
        <v>131</v>
      </c>
      <c r="E112" s="226" t="s">
        <v>19</v>
      </c>
      <c r="F112" s="227" t="s">
        <v>423</v>
      </c>
      <c r="G112" s="225"/>
      <c r="H112" s="228">
        <v>1</v>
      </c>
      <c r="I112" s="229"/>
      <c r="J112" s="225"/>
      <c r="K112" s="225"/>
      <c r="L112" s="230"/>
      <c r="M112" s="231"/>
      <c r="N112" s="232"/>
      <c r="O112" s="232"/>
      <c r="P112" s="232"/>
      <c r="Q112" s="232"/>
      <c r="R112" s="232"/>
      <c r="S112" s="232"/>
      <c r="T112" s="233"/>
      <c r="U112" s="13"/>
      <c r="V112" s="13"/>
      <c r="W112" s="13"/>
      <c r="X112" s="13"/>
      <c r="Y112" s="13"/>
      <c r="Z112" s="13"/>
      <c r="AA112" s="13"/>
      <c r="AB112" s="13"/>
      <c r="AC112" s="13"/>
      <c r="AD112" s="13"/>
      <c r="AE112" s="13"/>
      <c r="AT112" s="234" t="s">
        <v>131</v>
      </c>
      <c r="AU112" s="234" t="s">
        <v>80</v>
      </c>
      <c r="AV112" s="13" t="s">
        <v>80</v>
      </c>
      <c r="AW112" s="13" t="s">
        <v>31</v>
      </c>
      <c r="AX112" s="13" t="s">
        <v>70</v>
      </c>
      <c r="AY112" s="234" t="s">
        <v>120</v>
      </c>
    </row>
    <row r="113" s="15" customFormat="1">
      <c r="A113" s="15"/>
      <c r="B113" s="257"/>
      <c r="C113" s="258"/>
      <c r="D113" s="219" t="s">
        <v>131</v>
      </c>
      <c r="E113" s="259" t="s">
        <v>19</v>
      </c>
      <c r="F113" s="260" t="s">
        <v>424</v>
      </c>
      <c r="G113" s="258"/>
      <c r="H113" s="259" t="s">
        <v>19</v>
      </c>
      <c r="I113" s="261"/>
      <c r="J113" s="258"/>
      <c r="K113" s="258"/>
      <c r="L113" s="262"/>
      <c r="M113" s="263"/>
      <c r="N113" s="264"/>
      <c r="O113" s="264"/>
      <c r="P113" s="264"/>
      <c r="Q113" s="264"/>
      <c r="R113" s="264"/>
      <c r="S113" s="264"/>
      <c r="T113" s="265"/>
      <c r="U113" s="15"/>
      <c r="V113" s="15"/>
      <c r="W113" s="15"/>
      <c r="X113" s="15"/>
      <c r="Y113" s="15"/>
      <c r="Z113" s="15"/>
      <c r="AA113" s="15"/>
      <c r="AB113" s="15"/>
      <c r="AC113" s="15"/>
      <c r="AD113" s="15"/>
      <c r="AE113" s="15"/>
      <c r="AT113" s="266" t="s">
        <v>131</v>
      </c>
      <c r="AU113" s="266" t="s">
        <v>80</v>
      </c>
      <c r="AV113" s="15" t="s">
        <v>78</v>
      </c>
      <c r="AW113" s="15" t="s">
        <v>31</v>
      </c>
      <c r="AX113" s="15" t="s">
        <v>70</v>
      </c>
      <c r="AY113" s="266" t="s">
        <v>120</v>
      </c>
    </row>
    <row r="114" s="15" customFormat="1">
      <c r="A114" s="15"/>
      <c r="B114" s="257"/>
      <c r="C114" s="258"/>
      <c r="D114" s="219" t="s">
        <v>131</v>
      </c>
      <c r="E114" s="259" t="s">
        <v>19</v>
      </c>
      <c r="F114" s="260" t="s">
        <v>413</v>
      </c>
      <c r="G114" s="258"/>
      <c r="H114" s="259" t="s">
        <v>19</v>
      </c>
      <c r="I114" s="261"/>
      <c r="J114" s="258"/>
      <c r="K114" s="258"/>
      <c r="L114" s="262"/>
      <c r="M114" s="263"/>
      <c r="N114" s="264"/>
      <c r="O114" s="264"/>
      <c r="P114" s="264"/>
      <c r="Q114" s="264"/>
      <c r="R114" s="264"/>
      <c r="S114" s="264"/>
      <c r="T114" s="265"/>
      <c r="U114" s="15"/>
      <c r="V114" s="15"/>
      <c r="W114" s="15"/>
      <c r="X114" s="15"/>
      <c r="Y114" s="15"/>
      <c r="Z114" s="15"/>
      <c r="AA114" s="15"/>
      <c r="AB114" s="15"/>
      <c r="AC114" s="15"/>
      <c r="AD114" s="15"/>
      <c r="AE114" s="15"/>
      <c r="AT114" s="266" t="s">
        <v>131</v>
      </c>
      <c r="AU114" s="266" t="s">
        <v>80</v>
      </c>
      <c r="AV114" s="15" t="s">
        <v>78</v>
      </c>
      <c r="AW114" s="15" t="s">
        <v>31</v>
      </c>
      <c r="AX114" s="15" t="s">
        <v>70</v>
      </c>
      <c r="AY114" s="266" t="s">
        <v>120</v>
      </c>
    </row>
    <row r="115" s="14" customFormat="1">
      <c r="A115" s="14"/>
      <c r="B115" s="235"/>
      <c r="C115" s="236"/>
      <c r="D115" s="219" t="s">
        <v>131</v>
      </c>
      <c r="E115" s="237" t="s">
        <v>19</v>
      </c>
      <c r="F115" s="238" t="s">
        <v>135</v>
      </c>
      <c r="G115" s="236"/>
      <c r="H115" s="239">
        <v>1</v>
      </c>
      <c r="I115" s="240"/>
      <c r="J115" s="236"/>
      <c r="K115" s="236"/>
      <c r="L115" s="241"/>
      <c r="M115" s="242"/>
      <c r="N115" s="243"/>
      <c r="O115" s="243"/>
      <c r="P115" s="243"/>
      <c r="Q115" s="243"/>
      <c r="R115" s="243"/>
      <c r="S115" s="243"/>
      <c r="T115" s="244"/>
      <c r="U115" s="14"/>
      <c r="V115" s="14"/>
      <c r="W115" s="14"/>
      <c r="X115" s="14"/>
      <c r="Y115" s="14"/>
      <c r="Z115" s="14"/>
      <c r="AA115" s="14"/>
      <c r="AB115" s="14"/>
      <c r="AC115" s="14"/>
      <c r="AD115" s="14"/>
      <c r="AE115" s="14"/>
      <c r="AT115" s="245" t="s">
        <v>131</v>
      </c>
      <c r="AU115" s="245" t="s">
        <v>80</v>
      </c>
      <c r="AV115" s="14" t="s">
        <v>127</v>
      </c>
      <c r="AW115" s="14" t="s">
        <v>31</v>
      </c>
      <c r="AX115" s="14" t="s">
        <v>78</v>
      </c>
      <c r="AY115" s="245" t="s">
        <v>120</v>
      </c>
    </row>
    <row r="116" s="2" customFormat="1" ht="14.4" customHeight="1">
      <c r="A116" s="38"/>
      <c r="B116" s="39"/>
      <c r="C116" s="246" t="s">
        <v>166</v>
      </c>
      <c r="D116" s="246" t="s">
        <v>152</v>
      </c>
      <c r="E116" s="247" t="s">
        <v>425</v>
      </c>
      <c r="F116" s="248" t="s">
        <v>426</v>
      </c>
      <c r="G116" s="249" t="s">
        <v>126</v>
      </c>
      <c r="H116" s="250">
        <v>1</v>
      </c>
      <c r="I116" s="251"/>
      <c r="J116" s="252">
        <f>ROUND(I116*H116,2)</f>
        <v>0</v>
      </c>
      <c r="K116" s="253"/>
      <c r="L116" s="254"/>
      <c r="M116" s="255" t="s">
        <v>19</v>
      </c>
      <c r="N116" s="256" t="s">
        <v>41</v>
      </c>
      <c r="O116" s="84"/>
      <c r="P116" s="215">
        <f>O116*H116</f>
        <v>0</v>
      </c>
      <c r="Q116" s="215">
        <v>0.13073000000000001</v>
      </c>
      <c r="R116" s="215">
        <f>Q116*H116</f>
        <v>0.13073000000000001</v>
      </c>
      <c r="S116" s="215">
        <v>0</v>
      </c>
      <c r="T116" s="216">
        <f>S116*H116</f>
        <v>0</v>
      </c>
      <c r="U116" s="38"/>
      <c r="V116" s="38"/>
      <c r="W116" s="38"/>
      <c r="X116" s="38"/>
      <c r="Y116" s="38"/>
      <c r="Z116" s="38"/>
      <c r="AA116" s="38"/>
      <c r="AB116" s="38"/>
      <c r="AC116" s="38"/>
      <c r="AD116" s="38"/>
      <c r="AE116" s="38"/>
      <c r="AR116" s="217" t="s">
        <v>155</v>
      </c>
      <c r="AT116" s="217" t="s">
        <v>152</v>
      </c>
      <c r="AU116" s="217" t="s">
        <v>80</v>
      </c>
      <c r="AY116" s="17" t="s">
        <v>120</v>
      </c>
      <c r="BE116" s="218">
        <f>IF(N116="základní",J116,0)</f>
        <v>0</v>
      </c>
      <c r="BF116" s="218">
        <f>IF(N116="snížená",J116,0)</f>
        <v>0</v>
      </c>
      <c r="BG116" s="218">
        <f>IF(N116="zákl. přenesená",J116,0)</f>
        <v>0</v>
      </c>
      <c r="BH116" s="218">
        <f>IF(N116="sníž. přenesená",J116,0)</f>
        <v>0</v>
      </c>
      <c r="BI116" s="218">
        <f>IF(N116="nulová",J116,0)</f>
        <v>0</v>
      </c>
      <c r="BJ116" s="17" t="s">
        <v>78</v>
      </c>
      <c r="BK116" s="218">
        <f>ROUND(I116*H116,2)</f>
        <v>0</v>
      </c>
      <c r="BL116" s="17" t="s">
        <v>127</v>
      </c>
      <c r="BM116" s="217" t="s">
        <v>427</v>
      </c>
    </row>
    <row r="117" s="2" customFormat="1">
      <c r="A117" s="38"/>
      <c r="B117" s="39"/>
      <c r="C117" s="40"/>
      <c r="D117" s="219" t="s">
        <v>129</v>
      </c>
      <c r="E117" s="40"/>
      <c r="F117" s="220" t="s">
        <v>426</v>
      </c>
      <c r="G117" s="40"/>
      <c r="H117" s="40"/>
      <c r="I117" s="221"/>
      <c r="J117" s="40"/>
      <c r="K117" s="40"/>
      <c r="L117" s="44"/>
      <c r="M117" s="222"/>
      <c r="N117" s="223"/>
      <c r="O117" s="84"/>
      <c r="P117" s="84"/>
      <c r="Q117" s="84"/>
      <c r="R117" s="84"/>
      <c r="S117" s="84"/>
      <c r="T117" s="85"/>
      <c r="U117" s="38"/>
      <c r="V117" s="38"/>
      <c r="W117" s="38"/>
      <c r="X117" s="38"/>
      <c r="Y117" s="38"/>
      <c r="Z117" s="38"/>
      <c r="AA117" s="38"/>
      <c r="AB117" s="38"/>
      <c r="AC117" s="38"/>
      <c r="AD117" s="38"/>
      <c r="AE117" s="38"/>
      <c r="AT117" s="17" t="s">
        <v>129</v>
      </c>
      <c r="AU117" s="17" t="s">
        <v>80</v>
      </c>
    </row>
    <row r="118" s="13" customFormat="1">
      <c r="A118" s="13"/>
      <c r="B118" s="224"/>
      <c r="C118" s="225"/>
      <c r="D118" s="219" t="s">
        <v>131</v>
      </c>
      <c r="E118" s="226" t="s">
        <v>19</v>
      </c>
      <c r="F118" s="227" t="s">
        <v>407</v>
      </c>
      <c r="G118" s="225"/>
      <c r="H118" s="228">
        <v>0</v>
      </c>
      <c r="I118" s="229"/>
      <c r="J118" s="225"/>
      <c r="K118" s="225"/>
      <c r="L118" s="230"/>
      <c r="M118" s="231"/>
      <c r="N118" s="232"/>
      <c r="O118" s="232"/>
      <c r="P118" s="232"/>
      <c r="Q118" s="232"/>
      <c r="R118" s="232"/>
      <c r="S118" s="232"/>
      <c r="T118" s="233"/>
      <c r="U118" s="13"/>
      <c r="V118" s="13"/>
      <c r="W118" s="13"/>
      <c r="X118" s="13"/>
      <c r="Y118" s="13"/>
      <c r="Z118" s="13"/>
      <c r="AA118" s="13"/>
      <c r="AB118" s="13"/>
      <c r="AC118" s="13"/>
      <c r="AD118" s="13"/>
      <c r="AE118" s="13"/>
      <c r="AT118" s="234" t="s">
        <v>131</v>
      </c>
      <c r="AU118" s="234" t="s">
        <v>80</v>
      </c>
      <c r="AV118" s="13" t="s">
        <v>80</v>
      </c>
      <c r="AW118" s="13" t="s">
        <v>31</v>
      </c>
      <c r="AX118" s="13" t="s">
        <v>70</v>
      </c>
      <c r="AY118" s="234" t="s">
        <v>120</v>
      </c>
    </row>
    <row r="119" s="13" customFormat="1">
      <c r="A119" s="13"/>
      <c r="B119" s="224"/>
      <c r="C119" s="225"/>
      <c r="D119" s="219" t="s">
        <v>131</v>
      </c>
      <c r="E119" s="226" t="s">
        <v>19</v>
      </c>
      <c r="F119" s="227" t="s">
        <v>408</v>
      </c>
      <c r="G119" s="225"/>
      <c r="H119" s="228">
        <v>1</v>
      </c>
      <c r="I119" s="229"/>
      <c r="J119" s="225"/>
      <c r="K119" s="225"/>
      <c r="L119" s="230"/>
      <c r="M119" s="231"/>
      <c r="N119" s="232"/>
      <c r="O119" s="232"/>
      <c r="P119" s="232"/>
      <c r="Q119" s="232"/>
      <c r="R119" s="232"/>
      <c r="S119" s="232"/>
      <c r="T119" s="233"/>
      <c r="U119" s="13"/>
      <c r="V119" s="13"/>
      <c r="W119" s="13"/>
      <c r="X119" s="13"/>
      <c r="Y119" s="13"/>
      <c r="Z119" s="13"/>
      <c r="AA119" s="13"/>
      <c r="AB119" s="13"/>
      <c r="AC119" s="13"/>
      <c r="AD119" s="13"/>
      <c r="AE119" s="13"/>
      <c r="AT119" s="234" t="s">
        <v>131</v>
      </c>
      <c r="AU119" s="234" t="s">
        <v>80</v>
      </c>
      <c r="AV119" s="13" t="s">
        <v>80</v>
      </c>
      <c r="AW119" s="13" t="s">
        <v>31</v>
      </c>
      <c r="AX119" s="13" t="s">
        <v>70</v>
      </c>
      <c r="AY119" s="234" t="s">
        <v>120</v>
      </c>
    </row>
    <row r="120" s="15" customFormat="1">
      <c r="A120" s="15"/>
      <c r="B120" s="257"/>
      <c r="C120" s="258"/>
      <c r="D120" s="219" t="s">
        <v>131</v>
      </c>
      <c r="E120" s="259" t="s">
        <v>19</v>
      </c>
      <c r="F120" s="260" t="s">
        <v>413</v>
      </c>
      <c r="G120" s="258"/>
      <c r="H120" s="259" t="s">
        <v>19</v>
      </c>
      <c r="I120" s="261"/>
      <c r="J120" s="258"/>
      <c r="K120" s="258"/>
      <c r="L120" s="262"/>
      <c r="M120" s="263"/>
      <c r="N120" s="264"/>
      <c r="O120" s="264"/>
      <c r="P120" s="264"/>
      <c r="Q120" s="264"/>
      <c r="R120" s="264"/>
      <c r="S120" s="264"/>
      <c r="T120" s="265"/>
      <c r="U120" s="15"/>
      <c r="V120" s="15"/>
      <c r="W120" s="15"/>
      <c r="X120" s="15"/>
      <c r="Y120" s="15"/>
      <c r="Z120" s="15"/>
      <c r="AA120" s="15"/>
      <c r="AB120" s="15"/>
      <c r="AC120" s="15"/>
      <c r="AD120" s="15"/>
      <c r="AE120" s="15"/>
      <c r="AT120" s="266" t="s">
        <v>131</v>
      </c>
      <c r="AU120" s="266" t="s">
        <v>80</v>
      </c>
      <c r="AV120" s="15" t="s">
        <v>78</v>
      </c>
      <c r="AW120" s="15" t="s">
        <v>31</v>
      </c>
      <c r="AX120" s="15" t="s">
        <v>70</v>
      </c>
      <c r="AY120" s="266" t="s">
        <v>120</v>
      </c>
    </row>
    <row r="121" s="14" customFormat="1">
      <c r="A121" s="14"/>
      <c r="B121" s="235"/>
      <c r="C121" s="236"/>
      <c r="D121" s="219" t="s">
        <v>131</v>
      </c>
      <c r="E121" s="237" t="s">
        <v>19</v>
      </c>
      <c r="F121" s="238" t="s">
        <v>135</v>
      </c>
      <c r="G121" s="236"/>
      <c r="H121" s="239">
        <v>1</v>
      </c>
      <c r="I121" s="240"/>
      <c r="J121" s="236"/>
      <c r="K121" s="236"/>
      <c r="L121" s="241"/>
      <c r="M121" s="242"/>
      <c r="N121" s="243"/>
      <c r="O121" s="243"/>
      <c r="P121" s="243"/>
      <c r="Q121" s="243"/>
      <c r="R121" s="243"/>
      <c r="S121" s="243"/>
      <c r="T121" s="244"/>
      <c r="U121" s="14"/>
      <c r="V121" s="14"/>
      <c r="W121" s="14"/>
      <c r="X121" s="14"/>
      <c r="Y121" s="14"/>
      <c r="Z121" s="14"/>
      <c r="AA121" s="14"/>
      <c r="AB121" s="14"/>
      <c r="AC121" s="14"/>
      <c r="AD121" s="14"/>
      <c r="AE121" s="14"/>
      <c r="AT121" s="245" t="s">
        <v>131</v>
      </c>
      <c r="AU121" s="245" t="s">
        <v>80</v>
      </c>
      <c r="AV121" s="14" t="s">
        <v>127</v>
      </c>
      <c r="AW121" s="14" t="s">
        <v>31</v>
      </c>
      <c r="AX121" s="14" t="s">
        <v>78</v>
      </c>
      <c r="AY121" s="245" t="s">
        <v>120</v>
      </c>
    </row>
    <row r="122" s="2" customFormat="1" ht="14.4" customHeight="1">
      <c r="A122" s="38"/>
      <c r="B122" s="39"/>
      <c r="C122" s="246" t="s">
        <v>174</v>
      </c>
      <c r="D122" s="246" t="s">
        <v>152</v>
      </c>
      <c r="E122" s="247" t="s">
        <v>428</v>
      </c>
      <c r="F122" s="248" t="s">
        <v>429</v>
      </c>
      <c r="G122" s="249" t="s">
        <v>126</v>
      </c>
      <c r="H122" s="250">
        <v>2</v>
      </c>
      <c r="I122" s="251"/>
      <c r="J122" s="252">
        <f>ROUND(I122*H122,2)</f>
        <v>0</v>
      </c>
      <c r="K122" s="253"/>
      <c r="L122" s="254"/>
      <c r="M122" s="255" t="s">
        <v>19</v>
      </c>
      <c r="N122" s="256" t="s">
        <v>41</v>
      </c>
      <c r="O122" s="84"/>
      <c r="P122" s="215">
        <f>O122*H122</f>
        <v>0</v>
      </c>
      <c r="Q122" s="215">
        <v>0.13469</v>
      </c>
      <c r="R122" s="215">
        <f>Q122*H122</f>
        <v>0.26938000000000001</v>
      </c>
      <c r="S122" s="215">
        <v>0</v>
      </c>
      <c r="T122" s="216">
        <f>S122*H122</f>
        <v>0</v>
      </c>
      <c r="U122" s="38"/>
      <c r="V122" s="38"/>
      <c r="W122" s="38"/>
      <c r="X122" s="38"/>
      <c r="Y122" s="38"/>
      <c r="Z122" s="38"/>
      <c r="AA122" s="38"/>
      <c r="AB122" s="38"/>
      <c r="AC122" s="38"/>
      <c r="AD122" s="38"/>
      <c r="AE122" s="38"/>
      <c r="AR122" s="217" t="s">
        <v>155</v>
      </c>
      <c r="AT122" s="217" t="s">
        <v>152</v>
      </c>
      <c r="AU122" s="217" t="s">
        <v>80</v>
      </c>
      <c r="AY122" s="17" t="s">
        <v>120</v>
      </c>
      <c r="BE122" s="218">
        <f>IF(N122="základní",J122,0)</f>
        <v>0</v>
      </c>
      <c r="BF122" s="218">
        <f>IF(N122="snížená",J122,0)</f>
        <v>0</v>
      </c>
      <c r="BG122" s="218">
        <f>IF(N122="zákl. přenesená",J122,0)</f>
        <v>0</v>
      </c>
      <c r="BH122" s="218">
        <f>IF(N122="sníž. přenesená",J122,0)</f>
        <v>0</v>
      </c>
      <c r="BI122" s="218">
        <f>IF(N122="nulová",J122,0)</f>
        <v>0</v>
      </c>
      <c r="BJ122" s="17" t="s">
        <v>78</v>
      </c>
      <c r="BK122" s="218">
        <f>ROUND(I122*H122,2)</f>
        <v>0</v>
      </c>
      <c r="BL122" s="17" t="s">
        <v>127</v>
      </c>
      <c r="BM122" s="217" t="s">
        <v>430</v>
      </c>
    </row>
    <row r="123" s="2" customFormat="1">
      <c r="A123" s="38"/>
      <c r="B123" s="39"/>
      <c r="C123" s="40"/>
      <c r="D123" s="219" t="s">
        <v>129</v>
      </c>
      <c r="E123" s="40"/>
      <c r="F123" s="220" t="s">
        <v>429</v>
      </c>
      <c r="G123" s="40"/>
      <c r="H123" s="40"/>
      <c r="I123" s="221"/>
      <c r="J123" s="40"/>
      <c r="K123" s="40"/>
      <c r="L123" s="44"/>
      <c r="M123" s="222"/>
      <c r="N123" s="223"/>
      <c r="O123" s="84"/>
      <c r="P123" s="84"/>
      <c r="Q123" s="84"/>
      <c r="R123" s="84"/>
      <c r="S123" s="84"/>
      <c r="T123" s="85"/>
      <c r="U123" s="38"/>
      <c r="V123" s="38"/>
      <c r="W123" s="38"/>
      <c r="X123" s="38"/>
      <c r="Y123" s="38"/>
      <c r="Z123" s="38"/>
      <c r="AA123" s="38"/>
      <c r="AB123" s="38"/>
      <c r="AC123" s="38"/>
      <c r="AD123" s="38"/>
      <c r="AE123" s="38"/>
      <c r="AT123" s="17" t="s">
        <v>129</v>
      </c>
      <c r="AU123" s="17" t="s">
        <v>80</v>
      </c>
    </row>
    <row r="124" s="13" customFormat="1">
      <c r="A124" s="13"/>
      <c r="B124" s="224"/>
      <c r="C124" s="225"/>
      <c r="D124" s="219" t="s">
        <v>131</v>
      </c>
      <c r="E124" s="226" t="s">
        <v>19</v>
      </c>
      <c r="F124" s="227" t="s">
        <v>407</v>
      </c>
      <c r="G124" s="225"/>
      <c r="H124" s="228">
        <v>0</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131</v>
      </c>
      <c r="AU124" s="234" t="s">
        <v>80</v>
      </c>
      <c r="AV124" s="13" t="s">
        <v>80</v>
      </c>
      <c r="AW124" s="13" t="s">
        <v>31</v>
      </c>
      <c r="AX124" s="13" t="s">
        <v>70</v>
      </c>
      <c r="AY124" s="234" t="s">
        <v>120</v>
      </c>
    </row>
    <row r="125" s="13" customFormat="1">
      <c r="A125" s="13"/>
      <c r="B125" s="224"/>
      <c r="C125" s="225"/>
      <c r="D125" s="219" t="s">
        <v>131</v>
      </c>
      <c r="E125" s="226" t="s">
        <v>19</v>
      </c>
      <c r="F125" s="227" t="s">
        <v>431</v>
      </c>
      <c r="G125" s="225"/>
      <c r="H125" s="228">
        <v>2</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131</v>
      </c>
      <c r="AU125" s="234" t="s">
        <v>80</v>
      </c>
      <c r="AV125" s="13" t="s">
        <v>80</v>
      </c>
      <c r="AW125" s="13" t="s">
        <v>31</v>
      </c>
      <c r="AX125" s="13" t="s">
        <v>70</v>
      </c>
      <c r="AY125" s="234" t="s">
        <v>120</v>
      </c>
    </row>
    <row r="126" s="15" customFormat="1">
      <c r="A126" s="15"/>
      <c r="B126" s="257"/>
      <c r="C126" s="258"/>
      <c r="D126" s="219" t="s">
        <v>131</v>
      </c>
      <c r="E126" s="259" t="s">
        <v>19</v>
      </c>
      <c r="F126" s="260" t="s">
        <v>413</v>
      </c>
      <c r="G126" s="258"/>
      <c r="H126" s="259" t="s">
        <v>19</v>
      </c>
      <c r="I126" s="261"/>
      <c r="J126" s="258"/>
      <c r="K126" s="258"/>
      <c r="L126" s="262"/>
      <c r="M126" s="263"/>
      <c r="N126" s="264"/>
      <c r="O126" s="264"/>
      <c r="P126" s="264"/>
      <c r="Q126" s="264"/>
      <c r="R126" s="264"/>
      <c r="S126" s="264"/>
      <c r="T126" s="265"/>
      <c r="U126" s="15"/>
      <c r="V126" s="15"/>
      <c r="W126" s="15"/>
      <c r="X126" s="15"/>
      <c r="Y126" s="15"/>
      <c r="Z126" s="15"/>
      <c r="AA126" s="15"/>
      <c r="AB126" s="15"/>
      <c r="AC126" s="15"/>
      <c r="AD126" s="15"/>
      <c r="AE126" s="15"/>
      <c r="AT126" s="266" t="s">
        <v>131</v>
      </c>
      <c r="AU126" s="266" t="s">
        <v>80</v>
      </c>
      <c r="AV126" s="15" t="s">
        <v>78</v>
      </c>
      <c r="AW126" s="15" t="s">
        <v>31</v>
      </c>
      <c r="AX126" s="15" t="s">
        <v>70</v>
      </c>
      <c r="AY126" s="266" t="s">
        <v>120</v>
      </c>
    </row>
    <row r="127" s="14" customFormat="1">
      <c r="A127" s="14"/>
      <c r="B127" s="235"/>
      <c r="C127" s="236"/>
      <c r="D127" s="219" t="s">
        <v>131</v>
      </c>
      <c r="E127" s="237" t="s">
        <v>19</v>
      </c>
      <c r="F127" s="238" t="s">
        <v>135</v>
      </c>
      <c r="G127" s="236"/>
      <c r="H127" s="239">
        <v>2</v>
      </c>
      <c r="I127" s="240"/>
      <c r="J127" s="236"/>
      <c r="K127" s="236"/>
      <c r="L127" s="241"/>
      <c r="M127" s="242"/>
      <c r="N127" s="243"/>
      <c r="O127" s="243"/>
      <c r="P127" s="243"/>
      <c r="Q127" s="243"/>
      <c r="R127" s="243"/>
      <c r="S127" s="243"/>
      <c r="T127" s="244"/>
      <c r="U127" s="14"/>
      <c r="V127" s="14"/>
      <c r="W127" s="14"/>
      <c r="X127" s="14"/>
      <c r="Y127" s="14"/>
      <c r="Z127" s="14"/>
      <c r="AA127" s="14"/>
      <c r="AB127" s="14"/>
      <c r="AC127" s="14"/>
      <c r="AD127" s="14"/>
      <c r="AE127" s="14"/>
      <c r="AT127" s="245" t="s">
        <v>131</v>
      </c>
      <c r="AU127" s="245" t="s">
        <v>80</v>
      </c>
      <c r="AV127" s="14" t="s">
        <v>127</v>
      </c>
      <c r="AW127" s="14" t="s">
        <v>31</v>
      </c>
      <c r="AX127" s="14" t="s">
        <v>78</v>
      </c>
      <c r="AY127" s="245" t="s">
        <v>120</v>
      </c>
    </row>
    <row r="128" s="2" customFormat="1" ht="14.4" customHeight="1">
      <c r="A128" s="38"/>
      <c r="B128" s="39"/>
      <c r="C128" s="246" t="s">
        <v>155</v>
      </c>
      <c r="D128" s="246" t="s">
        <v>152</v>
      </c>
      <c r="E128" s="247" t="s">
        <v>432</v>
      </c>
      <c r="F128" s="248" t="s">
        <v>433</v>
      </c>
      <c r="G128" s="249" t="s">
        <v>126</v>
      </c>
      <c r="H128" s="250">
        <v>1</v>
      </c>
      <c r="I128" s="251"/>
      <c r="J128" s="252">
        <f>ROUND(I128*H128,2)</f>
        <v>0</v>
      </c>
      <c r="K128" s="253"/>
      <c r="L128" s="254"/>
      <c r="M128" s="255" t="s">
        <v>19</v>
      </c>
      <c r="N128" s="256" t="s">
        <v>41</v>
      </c>
      <c r="O128" s="84"/>
      <c r="P128" s="215">
        <f>O128*H128</f>
        <v>0</v>
      </c>
      <c r="Q128" s="215">
        <v>0.13865</v>
      </c>
      <c r="R128" s="215">
        <f>Q128*H128</f>
        <v>0.13865</v>
      </c>
      <c r="S128" s="215">
        <v>0</v>
      </c>
      <c r="T128" s="216">
        <f>S128*H128</f>
        <v>0</v>
      </c>
      <c r="U128" s="38"/>
      <c r="V128" s="38"/>
      <c r="W128" s="38"/>
      <c r="X128" s="38"/>
      <c r="Y128" s="38"/>
      <c r="Z128" s="38"/>
      <c r="AA128" s="38"/>
      <c r="AB128" s="38"/>
      <c r="AC128" s="38"/>
      <c r="AD128" s="38"/>
      <c r="AE128" s="38"/>
      <c r="AR128" s="217" t="s">
        <v>155</v>
      </c>
      <c r="AT128" s="217" t="s">
        <v>152</v>
      </c>
      <c r="AU128" s="217" t="s">
        <v>80</v>
      </c>
      <c r="AY128" s="17" t="s">
        <v>120</v>
      </c>
      <c r="BE128" s="218">
        <f>IF(N128="základní",J128,0)</f>
        <v>0</v>
      </c>
      <c r="BF128" s="218">
        <f>IF(N128="snížená",J128,0)</f>
        <v>0</v>
      </c>
      <c r="BG128" s="218">
        <f>IF(N128="zákl. přenesená",J128,0)</f>
        <v>0</v>
      </c>
      <c r="BH128" s="218">
        <f>IF(N128="sníž. přenesená",J128,0)</f>
        <v>0</v>
      </c>
      <c r="BI128" s="218">
        <f>IF(N128="nulová",J128,0)</f>
        <v>0</v>
      </c>
      <c r="BJ128" s="17" t="s">
        <v>78</v>
      </c>
      <c r="BK128" s="218">
        <f>ROUND(I128*H128,2)</f>
        <v>0</v>
      </c>
      <c r="BL128" s="17" t="s">
        <v>127</v>
      </c>
      <c r="BM128" s="217" t="s">
        <v>434</v>
      </c>
    </row>
    <row r="129" s="2" customFormat="1">
      <c r="A129" s="38"/>
      <c r="B129" s="39"/>
      <c r="C129" s="40"/>
      <c r="D129" s="219" t="s">
        <v>129</v>
      </c>
      <c r="E129" s="40"/>
      <c r="F129" s="220" t="s">
        <v>433</v>
      </c>
      <c r="G129" s="40"/>
      <c r="H129" s="40"/>
      <c r="I129" s="221"/>
      <c r="J129" s="40"/>
      <c r="K129" s="40"/>
      <c r="L129" s="44"/>
      <c r="M129" s="222"/>
      <c r="N129" s="223"/>
      <c r="O129" s="84"/>
      <c r="P129" s="84"/>
      <c r="Q129" s="84"/>
      <c r="R129" s="84"/>
      <c r="S129" s="84"/>
      <c r="T129" s="85"/>
      <c r="U129" s="38"/>
      <c r="V129" s="38"/>
      <c r="W129" s="38"/>
      <c r="X129" s="38"/>
      <c r="Y129" s="38"/>
      <c r="Z129" s="38"/>
      <c r="AA129" s="38"/>
      <c r="AB129" s="38"/>
      <c r="AC129" s="38"/>
      <c r="AD129" s="38"/>
      <c r="AE129" s="38"/>
      <c r="AT129" s="17" t="s">
        <v>129</v>
      </c>
      <c r="AU129" s="17" t="s">
        <v>80</v>
      </c>
    </row>
    <row r="130" s="13" customFormat="1">
      <c r="A130" s="13"/>
      <c r="B130" s="224"/>
      <c r="C130" s="225"/>
      <c r="D130" s="219" t="s">
        <v>131</v>
      </c>
      <c r="E130" s="226" t="s">
        <v>19</v>
      </c>
      <c r="F130" s="227" t="s">
        <v>407</v>
      </c>
      <c r="G130" s="225"/>
      <c r="H130" s="228">
        <v>0</v>
      </c>
      <c r="I130" s="229"/>
      <c r="J130" s="225"/>
      <c r="K130" s="225"/>
      <c r="L130" s="230"/>
      <c r="M130" s="231"/>
      <c r="N130" s="232"/>
      <c r="O130" s="232"/>
      <c r="P130" s="232"/>
      <c r="Q130" s="232"/>
      <c r="R130" s="232"/>
      <c r="S130" s="232"/>
      <c r="T130" s="233"/>
      <c r="U130" s="13"/>
      <c r="V130" s="13"/>
      <c r="W130" s="13"/>
      <c r="X130" s="13"/>
      <c r="Y130" s="13"/>
      <c r="Z130" s="13"/>
      <c r="AA130" s="13"/>
      <c r="AB130" s="13"/>
      <c r="AC130" s="13"/>
      <c r="AD130" s="13"/>
      <c r="AE130" s="13"/>
      <c r="AT130" s="234" t="s">
        <v>131</v>
      </c>
      <c r="AU130" s="234" t="s">
        <v>80</v>
      </c>
      <c r="AV130" s="13" t="s">
        <v>80</v>
      </c>
      <c r="AW130" s="13" t="s">
        <v>31</v>
      </c>
      <c r="AX130" s="13" t="s">
        <v>70</v>
      </c>
      <c r="AY130" s="234" t="s">
        <v>120</v>
      </c>
    </row>
    <row r="131" s="13" customFormat="1">
      <c r="A131" s="13"/>
      <c r="B131" s="224"/>
      <c r="C131" s="225"/>
      <c r="D131" s="219" t="s">
        <v>131</v>
      </c>
      <c r="E131" s="226" t="s">
        <v>19</v>
      </c>
      <c r="F131" s="227" t="s">
        <v>408</v>
      </c>
      <c r="G131" s="225"/>
      <c r="H131" s="228">
        <v>1</v>
      </c>
      <c r="I131" s="229"/>
      <c r="J131" s="225"/>
      <c r="K131" s="225"/>
      <c r="L131" s="230"/>
      <c r="M131" s="231"/>
      <c r="N131" s="232"/>
      <c r="O131" s="232"/>
      <c r="P131" s="232"/>
      <c r="Q131" s="232"/>
      <c r="R131" s="232"/>
      <c r="S131" s="232"/>
      <c r="T131" s="233"/>
      <c r="U131" s="13"/>
      <c r="V131" s="13"/>
      <c r="W131" s="13"/>
      <c r="X131" s="13"/>
      <c r="Y131" s="13"/>
      <c r="Z131" s="13"/>
      <c r="AA131" s="13"/>
      <c r="AB131" s="13"/>
      <c r="AC131" s="13"/>
      <c r="AD131" s="13"/>
      <c r="AE131" s="13"/>
      <c r="AT131" s="234" t="s">
        <v>131</v>
      </c>
      <c r="AU131" s="234" t="s">
        <v>80</v>
      </c>
      <c r="AV131" s="13" t="s">
        <v>80</v>
      </c>
      <c r="AW131" s="13" t="s">
        <v>31</v>
      </c>
      <c r="AX131" s="13" t="s">
        <v>70</v>
      </c>
      <c r="AY131" s="234" t="s">
        <v>120</v>
      </c>
    </row>
    <row r="132" s="15" customFormat="1">
      <c r="A132" s="15"/>
      <c r="B132" s="257"/>
      <c r="C132" s="258"/>
      <c r="D132" s="219" t="s">
        <v>131</v>
      </c>
      <c r="E132" s="259" t="s">
        <v>19</v>
      </c>
      <c r="F132" s="260" t="s">
        <v>413</v>
      </c>
      <c r="G132" s="258"/>
      <c r="H132" s="259" t="s">
        <v>19</v>
      </c>
      <c r="I132" s="261"/>
      <c r="J132" s="258"/>
      <c r="K132" s="258"/>
      <c r="L132" s="262"/>
      <c r="M132" s="263"/>
      <c r="N132" s="264"/>
      <c r="O132" s="264"/>
      <c r="P132" s="264"/>
      <c r="Q132" s="264"/>
      <c r="R132" s="264"/>
      <c r="S132" s="264"/>
      <c r="T132" s="265"/>
      <c r="U132" s="15"/>
      <c r="V132" s="15"/>
      <c r="W132" s="15"/>
      <c r="X132" s="15"/>
      <c r="Y132" s="15"/>
      <c r="Z132" s="15"/>
      <c r="AA132" s="15"/>
      <c r="AB132" s="15"/>
      <c r="AC132" s="15"/>
      <c r="AD132" s="15"/>
      <c r="AE132" s="15"/>
      <c r="AT132" s="266" t="s">
        <v>131</v>
      </c>
      <c r="AU132" s="266" t="s">
        <v>80</v>
      </c>
      <c r="AV132" s="15" t="s">
        <v>78</v>
      </c>
      <c r="AW132" s="15" t="s">
        <v>31</v>
      </c>
      <c r="AX132" s="15" t="s">
        <v>70</v>
      </c>
      <c r="AY132" s="266" t="s">
        <v>120</v>
      </c>
    </row>
    <row r="133" s="14" customFormat="1">
      <c r="A133" s="14"/>
      <c r="B133" s="235"/>
      <c r="C133" s="236"/>
      <c r="D133" s="219" t="s">
        <v>131</v>
      </c>
      <c r="E133" s="237" t="s">
        <v>19</v>
      </c>
      <c r="F133" s="238" t="s">
        <v>135</v>
      </c>
      <c r="G133" s="236"/>
      <c r="H133" s="239">
        <v>1</v>
      </c>
      <c r="I133" s="240"/>
      <c r="J133" s="236"/>
      <c r="K133" s="236"/>
      <c r="L133" s="241"/>
      <c r="M133" s="242"/>
      <c r="N133" s="243"/>
      <c r="O133" s="243"/>
      <c r="P133" s="243"/>
      <c r="Q133" s="243"/>
      <c r="R133" s="243"/>
      <c r="S133" s="243"/>
      <c r="T133" s="244"/>
      <c r="U133" s="14"/>
      <c r="V133" s="14"/>
      <c r="W133" s="14"/>
      <c r="X133" s="14"/>
      <c r="Y133" s="14"/>
      <c r="Z133" s="14"/>
      <c r="AA133" s="14"/>
      <c r="AB133" s="14"/>
      <c r="AC133" s="14"/>
      <c r="AD133" s="14"/>
      <c r="AE133" s="14"/>
      <c r="AT133" s="245" t="s">
        <v>131</v>
      </c>
      <c r="AU133" s="245" t="s">
        <v>80</v>
      </c>
      <c r="AV133" s="14" t="s">
        <v>127</v>
      </c>
      <c r="AW133" s="14" t="s">
        <v>31</v>
      </c>
      <c r="AX133" s="14" t="s">
        <v>78</v>
      </c>
      <c r="AY133" s="245" t="s">
        <v>120</v>
      </c>
    </row>
    <row r="134" s="2" customFormat="1" ht="14.4" customHeight="1">
      <c r="A134" s="38"/>
      <c r="B134" s="39"/>
      <c r="C134" s="246" t="s">
        <v>185</v>
      </c>
      <c r="D134" s="246" t="s">
        <v>152</v>
      </c>
      <c r="E134" s="247" t="s">
        <v>435</v>
      </c>
      <c r="F134" s="248" t="s">
        <v>436</v>
      </c>
      <c r="G134" s="249" t="s">
        <v>126</v>
      </c>
      <c r="H134" s="250">
        <v>2</v>
      </c>
      <c r="I134" s="251"/>
      <c r="J134" s="252">
        <f>ROUND(I134*H134,2)</f>
        <v>0</v>
      </c>
      <c r="K134" s="253"/>
      <c r="L134" s="254"/>
      <c r="M134" s="255" t="s">
        <v>19</v>
      </c>
      <c r="N134" s="256" t="s">
        <v>41</v>
      </c>
      <c r="O134" s="84"/>
      <c r="P134" s="215">
        <f>O134*H134</f>
        <v>0</v>
      </c>
      <c r="Q134" s="215">
        <v>0.14262</v>
      </c>
      <c r="R134" s="215">
        <f>Q134*H134</f>
        <v>0.28523999999999999</v>
      </c>
      <c r="S134" s="215">
        <v>0</v>
      </c>
      <c r="T134" s="216">
        <f>S134*H134</f>
        <v>0</v>
      </c>
      <c r="U134" s="38"/>
      <c r="V134" s="38"/>
      <c r="W134" s="38"/>
      <c r="X134" s="38"/>
      <c r="Y134" s="38"/>
      <c r="Z134" s="38"/>
      <c r="AA134" s="38"/>
      <c r="AB134" s="38"/>
      <c r="AC134" s="38"/>
      <c r="AD134" s="38"/>
      <c r="AE134" s="38"/>
      <c r="AR134" s="217" t="s">
        <v>155</v>
      </c>
      <c r="AT134" s="217" t="s">
        <v>152</v>
      </c>
      <c r="AU134" s="217" t="s">
        <v>80</v>
      </c>
      <c r="AY134" s="17" t="s">
        <v>120</v>
      </c>
      <c r="BE134" s="218">
        <f>IF(N134="základní",J134,0)</f>
        <v>0</v>
      </c>
      <c r="BF134" s="218">
        <f>IF(N134="snížená",J134,0)</f>
        <v>0</v>
      </c>
      <c r="BG134" s="218">
        <f>IF(N134="zákl. přenesená",J134,0)</f>
        <v>0</v>
      </c>
      <c r="BH134" s="218">
        <f>IF(N134="sníž. přenesená",J134,0)</f>
        <v>0</v>
      </c>
      <c r="BI134" s="218">
        <f>IF(N134="nulová",J134,0)</f>
        <v>0</v>
      </c>
      <c r="BJ134" s="17" t="s">
        <v>78</v>
      </c>
      <c r="BK134" s="218">
        <f>ROUND(I134*H134,2)</f>
        <v>0</v>
      </c>
      <c r="BL134" s="17" t="s">
        <v>127</v>
      </c>
      <c r="BM134" s="217" t="s">
        <v>437</v>
      </c>
    </row>
    <row r="135" s="2" customFormat="1">
      <c r="A135" s="38"/>
      <c r="B135" s="39"/>
      <c r="C135" s="40"/>
      <c r="D135" s="219" t="s">
        <v>129</v>
      </c>
      <c r="E135" s="40"/>
      <c r="F135" s="220" t="s">
        <v>436</v>
      </c>
      <c r="G135" s="40"/>
      <c r="H135" s="40"/>
      <c r="I135" s="221"/>
      <c r="J135" s="40"/>
      <c r="K135" s="40"/>
      <c r="L135" s="44"/>
      <c r="M135" s="222"/>
      <c r="N135" s="223"/>
      <c r="O135" s="84"/>
      <c r="P135" s="84"/>
      <c r="Q135" s="84"/>
      <c r="R135" s="84"/>
      <c r="S135" s="84"/>
      <c r="T135" s="85"/>
      <c r="U135" s="38"/>
      <c r="V135" s="38"/>
      <c r="W135" s="38"/>
      <c r="X135" s="38"/>
      <c r="Y135" s="38"/>
      <c r="Z135" s="38"/>
      <c r="AA135" s="38"/>
      <c r="AB135" s="38"/>
      <c r="AC135" s="38"/>
      <c r="AD135" s="38"/>
      <c r="AE135" s="38"/>
      <c r="AT135" s="17" t="s">
        <v>129</v>
      </c>
      <c r="AU135" s="17" t="s">
        <v>80</v>
      </c>
    </row>
    <row r="136" s="13" customFormat="1">
      <c r="A136" s="13"/>
      <c r="B136" s="224"/>
      <c r="C136" s="225"/>
      <c r="D136" s="219" t="s">
        <v>131</v>
      </c>
      <c r="E136" s="226" t="s">
        <v>19</v>
      </c>
      <c r="F136" s="227" t="s">
        <v>407</v>
      </c>
      <c r="G136" s="225"/>
      <c r="H136" s="228">
        <v>0</v>
      </c>
      <c r="I136" s="229"/>
      <c r="J136" s="225"/>
      <c r="K136" s="225"/>
      <c r="L136" s="230"/>
      <c r="M136" s="231"/>
      <c r="N136" s="232"/>
      <c r="O136" s="232"/>
      <c r="P136" s="232"/>
      <c r="Q136" s="232"/>
      <c r="R136" s="232"/>
      <c r="S136" s="232"/>
      <c r="T136" s="233"/>
      <c r="U136" s="13"/>
      <c r="V136" s="13"/>
      <c r="W136" s="13"/>
      <c r="X136" s="13"/>
      <c r="Y136" s="13"/>
      <c r="Z136" s="13"/>
      <c r="AA136" s="13"/>
      <c r="AB136" s="13"/>
      <c r="AC136" s="13"/>
      <c r="AD136" s="13"/>
      <c r="AE136" s="13"/>
      <c r="AT136" s="234" t="s">
        <v>131</v>
      </c>
      <c r="AU136" s="234" t="s">
        <v>80</v>
      </c>
      <c r="AV136" s="13" t="s">
        <v>80</v>
      </c>
      <c r="AW136" s="13" t="s">
        <v>31</v>
      </c>
      <c r="AX136" s="13" t="s">
        <v>70</v>
      </c>
      <c r="AY136" s="234" t="s">
        <v>120</v>
      </c>
    </row>
    <row r="137" s="13" customFormat="1">
      <c r="A137" s="13"/>
      <c r="B137" s="224"/>
      <c r="C137" s="225"/>
      <c r="D137" s="219" t="s">
        <v>131</v>
      </c>
      <c r="E137" s="226" t="s">
        <v>19</v>
      </c>
      <c r="F137" s="227" t="s">
        <v>431</v>
      </c>
      <c r="G137" s="225"/>
      <c r="H137" s="228">
        <v>2</v>
      </c>
      <c r="I137" s="229"/>
      <c r="J137" s="225"/>
      <c r="K137" s="225"/>
      <c r="L137" s="230"/>
      <c r="M137" s="231"/>
      <c r="N137" s="232"/>
      <c r="O137" s="232"/>
      <c r="P137" s="232"/>
      <c r="Q137" s="232"/>
      <c r="R137" s="232"/>
      <c r="S137" s="232"/>
      <c r="T137" s="233"/>
      <c r="U137" s="13"/>
      <c r="V137" s="13"/>
      <c r="W137" s="13"/>
      <c r="X137" s="13"/>
      <c r="Y137" s="13"/>
      <c r="Z137" s="13"/>
      <c r="AA137" s="13"/>
      <c r="AB137" s="13"/>
      <c r="AC137" s="13"/>
      <c r="AD137" s="13"/>
      <c r="AE137" s="13"/>
      <c r="AT137" s="234" t="s">
        <v>131</v>
      </c>
      <c r="AU137" s="234" t="s">
        <v>80</v>
      </c>
      <c r="AV137" s="13" t="s">
        <v>80</v>
      </c>
      <c r="AW137" s="13" t="s">
        <v>31</v>
      </c>
      <c r="AX137" s="13" t="s">
        <v>70</v>
      </c>
      <c r="AY137" s="234" t="s">
        <v>120</v>
      </c>
    </row>
    <row r="138" s="15" customFormat="1">
      <c r="A138" s="15"/>
      <c r="B138" s="257"/>
      <c r="C138" s="258"/>
      <c r="D138" s="219" t="s">
        <v>131</v>
      </c>
      <c r="E138" s="259" t="s">
        <v>19</v>
      </c>
      <c r="F138" s="260" t="s">
        <v>413</v>
      </c>
      <c r="G138" s="258"/>
      <c r="H138" s="259" t="s">
        <v>19</v>
      </c>
      <c r="I138" s="261"/>
      <c r="J138" s="258"/>
      <c r="K138" s="258"/>
      <c r="L138" s="262"/>
      <c r="M138" s="263"/>
      <c r="N138" s="264"/>
      <c r="O138" s="264"/>
      <c r="P138" s="264"/>
      <c r="Q138" s="264"/>
      <c r="R138" s="264"/>
      <c r="S138" s="264"/>
      <c r="T138" s="265"/>
      <c r="U138" s="15"/>
      <c r="V138" s="15"/>
      <c r="W138" s="15"/>
      <c r="X138" s="15"/>
      <c r="Y138" s="15"/>
      <c r="Z138" s="15"/>
      <c r="AA138" s="15"/>
      <c r="AB138" s="15"/>
      <c r="AC138" s="15"/>
      <c r="AD138" s="15"/>
      <c r="AE138" s="15"/>
      <c r="AT138" s="266" t="s">
        <v>131</v>
      </c>
      <c r="AU138" s="266" t="s">
        <v>80</v>
      </c>
      <c r="AV138" s="15" t="s">
        <v>78</v>
      </c>
      <c r="AW138" s="15" t="s">
        <v>31</v>
      </c>
      <c r="AX138" s="15" t="s">
        <v>70</v>
      </c>
      <c r="AY138" s="266" t="s">
        <v>120</v>
      </c>
    </row>
    <row r="139" s="14" customFormat="1">
      <c r="A139" s="14"/>
      <c r="B139" s="235"/>
      <c r="C139" s="236"/>
      <c r="D139" s="219" t="s">
        <v>131</v>
      </c>
      <c r="E139" s="237" t="s">
        <v>19</v>
      </c>
      <c r="F139" s="238" t="s">
        <v>135</v>
      </c>
      <c r="G139" s="236"/>
      <c r="H139" s="239">
        <v>2</v>
      </c>
      <c r="I139" s="240"/>
      <c r="J139" s="236"/>
      <c r="K139" s="236"/>
      <c r="L139" s="241"/>
      <c r="M139" s="242"/>
      <c r="N139" s="243"/>
      <c r="O139" s="243"/>
      <c r="P139" s="243"/>
      <c r="Q139" s="243"/>
      <c r="R139" s="243"/>
      <c r="S139" s="243"/>
      <c r="T139" s="244"/>
      <c r="U139" s="14"/>
      <c r="V139" s="14"/>
      <c r="W139" s="14"/>
      <c r="X139" s="14"/>
      <c r="Y139" s="14"/>
      <c r="Z139" s="14"/>
      <c r="AA139" s="14"/>
      <c r="AB139" s="14"/>
      <c r="AC139" s="14"/>
      <c r="AD139" s="14"/>
      <c r="AE139" s="14"/>
      <c r="AT139" s="245" t="s">
        <v>131</v>
      </c>
      <c r="AU139" s="245" t="s">
        <v>80</v>
      </c>
      <c r="AV139" s="14" t="s">
        <v>127</v>
      </c>
      <c r="AW139" s="14" t="s">
        <v>31</v>
      </c>
      <c r="AX139" s="14" t="s">
        <v>78</v>
      </c>
      <c r="AY139" s="245" t="s">
        <v>120</v>
      </c>
    </row>
    <row r="140" s="2" customFormat="1" ht="14.4" customHeight="1">
      <c r="A140" s="38"/>
      <c r="B140" s="39"/>
      <c r="C140" s="246" t="s">
        <v>190</v>
      </c>
      <c r="D140" s="246" t="s">
        <v>152</v>
      </c>
      <c r="E140" s="247" t="s">
        <v>438</v>
      </c>
      <c r="F140" s="248" t="s">
        <v>439</v>
      </c>
      <c r="G140" s="249" t="s">
        <v>126</v>
      </c>
      <c r="H140" s="250">
        <v>2</v>
      </c>
      <c r="I140" s="251"/>
      <c r="J140" s="252">
        <f>ROUND(I140*H140,2)</f>
        <v>0</v>
      </c>
      <c r="K140" s="253"/>
      <c r="L140" s="254"/>
      <c r="M140" s="255" t="s">
        <v>19</v>
      </c>
      <c r="N140" s="256" t="s">
        <v>41</v>
      </c>
      <c r="O140" s="84"/>
      <c r="P140" s="215">
        <f>O140*H140</f>
        <v>0</v>
      </c>
      <c r="Q140" s="215">
        <v>0.1545</v>
      </c>
      <c r="R140" s="215">
        <f>Q140*H140</f>
        <v>0.309</v>
      </c>
      <c r="S140" s="215">
        <v>0</v>
      </c>
      <c r="T140" s="216">
        <f>S140*H140</f>
        <v>0</v>
      </c>
      <c r="U140" s="38"/>
      <c r="V140" s="38"/>
      <c r="W140" s="38"/>
      <c r="X140" s="38"/>
      <c r="Y140" s="38"/>
      <c r="Z140" s="38"/>
      <c r="AA140" s="38"/>
      <c r="AB140" s="38"/>
      <c r="AC140" s="38"/>
      <c r="AD140" s="38"/>
      <c r="AE140" s="38"/>
      <c r="AR140" s="217" t="s">
        <v>155</v>
      </c>
      <c r="AT140" s="217" t="s">
        <v>152</v>
      </c>
      <c r="AU140" s="217" t="s">
        <v>80</v>
      </c>
      <c r="AY140" s="17" t="s">
        <v>120</v>
      </c>
      <c r="BE140" s="218">
        <f>IF(N140="základní",J140,0)</f>
        <v>0</v>
      </c>
      <c r="BF140" s="218">
        <f>IF(N140="snížená",J140,0)</f>
        <v>0</v>
      </c>
      <c r="BG140" s="218">
        <f>IF(N140="zákl. přenesená",J140,0)</f>
        <v>0</v>
      </c>
      <c r="BH140" s="218">
        <f>IF(N140="sníž. přenesená",J140,0)</f>
        <v>0</v>
      </c>
      <c r="BI140" s="218">
        <f>IF(N140="nulová",J140,0)</f>
        <v>0</v>
      </c>
      <c r="BJ140" s="17" t="s">
        <v>78</v>
      </c>
      <c r="BK140" s="218">
        <f>ROUND(I140*H140,2)</f>
        <v>0</v>
      </c>
      <c r="BL140" s="17" t="s">
        <v>127</v>
      </c>
      <c r="BM140" s="217" t="s">
        <v>440</v>
      </c>
    </row>
    <row r="141" s="2" customFormat="1">
      <c r="A141" s="38"/>
      <c r="B141" s="39"/>
      <c r="C141" s="40"/>
      <c r="D141" s="219" t="s">
        <v>129</v>
      </c>
      <c r="E141" s="40"/>
      <c r="F141" s="220" t="s">
        <v>439</v>
      </c>
      <c r="G141" s="40"/>
      <c r="H141" s="40"/>
      <c r="I141" s="221"/>
      <c r="J141" s="40"/>
      <c r="K141" s="40"/>
      <c r="L141" s="44"/>
      <c r="M141" s="222"/>
      <c r="N141" s="223"/>
      <c r="O141" s="84"/>
      <c r="P141" s="84"/>
      <c r="Q141" s="84"/>
      <c r="R141" s="84"/>
      <c r="S141" s="84"/>
      <c r="T141" s="85"/>
      <c r="U141" s="38"/>
      <c r="V141" s="38"/>
      <c r="W141" s="38"/>
      <c r="X141" s="38"/>
      <c r="Y141" s="38"/>
      <c r="Z141" s="38"/>
      <c r="AA141" s="38"/>
      <c r="AB141" s="38"/>
      <c r="AC141" s="38"/>
      <c r="AD141" s="38"/>
      <c r="AE141" s="38"/>
      <c r="AT141" s="17" t="s">
        <v>129</v>
      </c>
      <c r="AU141" s="17" t="s">
        <v>80</v>
      </c>
    </row>
    <row r="142" s="13" customFormat="1">
      <c r="A142" s="13"/>
      <c r="B142" s="224"/>
      <c r="C142" s="225"/>
      <c r="D142" s="219" t="s">
        <v>131</v>
      </c>
      <c r="E142" s="226" t="s">
        <v>19</v>
      </c>
      <c r="F142" s="227" t="s">
        <v>441</v>
      </c>
      <c r="G142" s="225"/>
      <c r="H142" s="228">
        <v>2</v>
      </c>
      <c r="I142" s="229"/>
      <c r="J142" s="225"/>
      <c r="K142" s="225"/>
      <c r="L142" s="230"/>
      <c r="M142" s="231"/>
      <c r="N142" s="232"/>
      <c r="O142" s="232"/>
      <c r="P142" s="232"/>
      <c r="Q142" s="232"/>
      <c r="R142" s="232"/>
      <c r="S142" s="232"/>
      <c r="T142" s="233"/>
      <c r="U142" s="13"/>
      <c r="V142" s="13"/>
      <c r="W142" s="13"/>
      <c r="X142" s="13"/>
      <c r="Y142" s="13"/>
      <c r="Z142" s="13"/>
      <c r="AA142" s="13"/>
      <c r="AB142" s="13"/>
      <c r="AC142" s="13"/>
      <c r="AD142" s="13"/>
      <c r="AE142" s="13"/>
      <c r="AT142" s="234" t="s">
        <v>131</v>
      </c>
      <c r="AU142" s="234" t="s">
        <v>80</v>
      </c>
      <c r="AV142" s="13" t="s">
        <v>80</v>
      </c>
      <c r="AW142" s="13" t="s">
        <v>31</v>
      </c>
      <c r="AX142" s="13" t="s">
        <v>70</v>
      </c>
      <c r="AY142" s="234" t="s">
        <v>120</v>
      </c>
    </row>
    <row r="143" s="13" customFormat="1">
      <c r="A143" s="13"/>
      <c r="B143" s="224"/>
      <c r="C143" s="225"/>
      <c r="D143" s="219" t="s">
        <v>131</v>
      </c>
      <c r="E143" s="226" t="s">
        <v>19</v>
      </c>
      <c r="F143" s="227" t="s">
        <v>442</v>
      </c>
      <c r="G143" s="225"/>
      <c r="H143" s="228">
        <v>0</v>
      </c>
      <c r="I143" s="229"/>
      <c r="J143" s="225"/>
      <c r="K143" s="225"/>
      <c r="L143" s="230"/>
      <c r="M143" s="231"/>
      <c r="N143" s="232"/>
      <c r="O143" s="232"/>
      <c r="P143" s="232"/>
      <c r="Q143" s="232"/>
      <c r="R143" s="232"/>
      <c r="S143" s="232"/>
      <c r="T143" s="233"/>
      <c r="U143" s="13"/>
      <c r="V143" s="13"/>
      <c r="W143" s="13"/>
      <c r="X143" s="13"/>
      <c r="Y143" s="13"/>
      <c r="Z143" s="13"/>
      <c r="AA143" s="13"/>
      <c r="AB143" s="13"/>
      <c r="AC143" s="13"/>
      <c r="AD143" s="13"/>
      <c r="AE143" s="13"/>
      <c r="AT143" s="234" t="s">
        <v>131</v>
      </c>
      <c r="AU143" s="234" t="s">
        <v>80</v>
      </c>
      <c r="AV143" s="13" t="s">
        <v>80</v>
      </c>
      <c r="AW143" s="13" t="s">
        <v>31</v>
      </c>
      <c r="AX143" s="13" t="s">
        <v>70</v>
      </c>
      <c r="AY143" s="234" t="s">
        <v>120</v>
      </c>
    </row>
    <row r="144" s="15" customFormat="1">
      <c r="A144" s="15"/>
      <c r="B144" s="257"/>
      <c r="C144" s="258"/>
      <c r="D144" s="219" t="s">
        <v>131</v>
      </c>
      <c r="E144" s="259" t="s">
        <v>19</v>
      </c>
      <c r="F144" s="260" t="s">
        <v>413</v>
      </c>
      <c r="G144" s="258"/>
      <c r="H144" s="259" t="s">
        <v>19</v>
      </c>
      <c r="I144" s="261"/>
      <c r="J144" s="258"/>
      <c r="K144" s="258"/>
      <c r="L144" s="262"/>
      <c r="M144" s="263"/>
      <c r="N144" s="264"/>
      <c r="O144" s="264"/>
      <c r="P144" s="264"/>
      <c r="Q144" s="264"/>
      <c r="R144" s="264"/>
      <c r="S144" s="264"/>
      <c r="T144" s="265"/>
      <c r="U144" s="15"/>
      <c r="V144" s="15"/>
      <c r="W144" s="15"/>
      <c r="X144" s="15"/>
      <c r="Y144" s="15"/>
      <c r="Z144" s="15"/>
      <c r="AA144" s="15"/>
      <c r="AB144" s="15"/>
      <c r="AC144" s="15"/>
      <c r="AD144" s="15"/>
      <c r="AE144" s="15"/>
      <c r="AT144" s="266" t="s">
        <v>131</v>
      </c>
      <c r="AU144" s="266" t="s">
        <v>80</v>
      </c>
      <c r="AV144" s="15" t="s">
        <v>78</v>
      </c>
      <c r="AW144" s="15" t="s">
        <v>31</v>
      </c>
      <c r="AX144" s="15" t="s">
        <v>70</v>
      </c>
      <c r="AY144" s="266" t="s">
        <v>120</v>
      </c>
    </row>
    <row r="145" s="14" customFormat="1">
      <c r="A145" s="14"/>
      <c r="B145" s="235"/>
      <c r="C145" s="236"/>
      <c r="D145" s="219" t="s">
        <v>131</v>
      </c>
      <c r="E145" s="237" t="s">
        <v>19</v>
      </c>
      <c r="F145" s="238" t="s">
        <v>135</v>
      </c>
      <c r="G145" s="236"/>
      <c r="H145" s="239">
        <v>2</v>
      </c>
      <c r="I145" s="240"/>
      <c r="J145" s="236"/>
      <c r="K145" s="236"/>
      <c r="L145" s="241"/>
      <c r="M145" s="242"/>
      <c r="N145" s="243"/>
      <c r="O145" s="243"/>
      <c r="P145" s="243"/>
      <c r="Q145" s="243"/>
      <c r="R145" s="243"/>
      <c r="S145" s="243"/>
      <c r="T145" s="244"/>
      <c r="U145" s="14"/>
      <c r="V145" s="14"/>
      <c r="W145" s="14"/>
      <c r="X145" s="14"/>
      <c r="Y145" s="14"/>
      <c r="Z145" s="14"/>
      <c r="AA145" s="14"/>
      <c r="AB145" s="14"/>
      <c r="AC145" s="14"/>
      <c r="AD145" s="14"/>
      <c r="AE145" s="14"/>
      <c r="AT145" s="245" t="s">
        <v>131</v>
      </c>
      <c r="AU145" s="245" t="s">
        <v>80</v>
      </c>
      <c r="AV145" s="14" t="s">
        <v>127</v>
      </c>
      <c r="AW145" s="14" t="s">
        <v>31</v>
      </c>
      <c r="AX145" s="14" t="s">
        <v>78</v>
      </c>
      <c r="AY145" s="245" t="s">
        <v>120</v>
      </c>
    </row>
    <row r="146" s="2" customFormat="1" ht="14.4" customHeight="1">
      <c r="A146" s="38"/>
      <c r="B146" s="39"/>
      <c r="C146" s="246" t="s">
        <v>197</v>
      </c>
      <c r="D146" s="246" t="s">
        <v>152</v>
      </c>
      <c r="E146" s="247" t="s">
        <v>443</v>
      </c>
      <c r="F146" s="248" t="s">
        <v>444</v>
      </c>
      <c r="G146" s="249" t="s">
        <v>126</v>
      </c>
      <c r="H146" s="250">
        <v>2</v>
      </c>
      <c r="I146" s="251"/>
      <c r="J146" s="252">
        <f>ROUND(I146*H146,2)</f>
        <v>0</v>
      </c>
      <c r="K146" s="253"/>
      <c r="L146" s="254"/>
      <c r="M146" s="255" t="s">
        <v>19</v>
      </c>
      <c r="N146" s="256" t="s">
        <v>41</v>
      </c>
      <c r="O146" s="84"/>
      <c r="P146" s="215">
        <f>O146*H146</f>
        <v>0</v>
      </c>
      <c r="Q146" s="215">
        <v>0.15845999999999999</v>
      </c>
      <c r="R146" s="215">
        <f>Q146*H146</f>
        <v>0.31691999999999998</v>
      </c>
      <c r="S146" s="215">
        <v>0</v>
      </c>
      <c r="T146" s="216">
        <f>S146*H146</f>
        <v>0</v>
      </c>
      <c r="U146" s="38"/>
      <c r="V146" s="38"/>
      <c r="W146" s="38"/>
      <c r="X146" s="38"/>
      <c r="Y146" s="38"/>
      <c r="Z146" s="38"/>
      <c r="AA146" s="38"/>
      <c r="AB146" s="38"/>
      <c r="AC146" s="38"/>
      <c r="AD146" s="38"/>
      <c r="AE146" s="38"/>
      <c r="AR146" s="217" t="s">
        <v>155</v>
      </c>
      <c r="AT146" s="217" t="s">
        <v>152</v>
      </c>
      <c r="AU146" s="217" t="s">
        <v>80</v>
      </c>
      <c r="AY146" s="17" t="s">
        <v>120</v>
      </c>
      <c r="BE146" s="218">
        <f>IF(N146="základní",J146,0)</f>
        <v>0</v>
      </c>
      <c r="BF146" s="218">
        <f>IF(N146="snížená",J146,0)</f>
        <v>0</v>
      </c>
      <c r="BG146" s="218">
        <f>IF(N146="zákl. přenesená",J146,0)</f>
        <v>0</v>
      </c>
      <c r="BH146" s="218">
        <f>IF(N146="sníž. přenesená",J146,0)</f>
        <v>0</v>
      </c>
      <c r="BI146" s="218">
        <f>IF(N146="nulová",J146,0)</f>
        <v>0</v>
      </c>
      <c r="BJ146" s="17" t="s">
        <v>78</v>
      </c>
      <c r="BK146" s="218">
        <f>ROUND(I146*H146,2)</f>
        <v>0</v>
      </c>
      <c r="BL146" s="17" t="s">
        <v>127</v>
      </c>
      <c r="BM146" s="217" t="s">
        <v>445</v>
      </c>
    </row>
    <row r="147" s="2" customFormat="1">
      <c r="A147" s="38"/>
      <c r="B147" s="39"/>
      <c r="C147" s="40"/>
      <c r="D147" s="219" t="s">
        <v>129</v>
      </c>
      <c r="E147" s="40"/>
      <c r="F147" s="220" t="s">
        <v>444</v>
      </c>
      <c r="G147" s="40"/>
      <c r="H147" s="40"/>
      <c r="I147" s="221"/>
      <c r="J147" s="40"/>
      <c r="K147" s="40"/>
      <c r="L147" s="44"/>
      <c r="M147" s="222"/>
      <c r="N147" s="223"/>
      <c r="O147" s="84"/>
      <c r="P147" s="84"/>
      <c r="Q147" s="84"/>
      <c r="R147" s="84"/>
      <c r="S147" s="84"/>
      <c r="T147" s="85"/>
      <c r="U147" s="38"/>
      <c r="V147" s="38"/>
      <c r="W147" s="38"/>
      <c r="X147" s="38"/>
      <c r="Y147" s="38"/>
      <c r="Z147" s="38"/>
      <c r="AA147" s="38"/>
      <c r="AB147" s="38"/>
      <c r="AC147" s="38"/>
      <c r="AD147" s="38"/>
      <c r="AE147" s="38"/>
      <c r="AT147" s="17" t="s">
        <v>129</v>
      </c>
      <c r="AU147" s="17" t="s">
        <v>80</v>
      </c>
    </row>
    <row r="148" s="13" customFormat="1">
      <c r="A148" s="13"/>
      <c r="B148" s="224"/>
      <c r="C148" s="225"/>
      <c r="D148" s="219" t="s">
        <v>131</v>
      </c>
      <c r="E148" s="226" t="s">
        <v>19</v>
      </c>
      <c r="F148" s="227" t="s">
        <v>441</v>
      </c>
      <c r="G148" s="225"/>
      <c r="H148" s="228">
        <v>2</v>
      </c>
      <c r="I148" s="229"/>
      <c r="J148" s="225"/>
      <c r="K148" s="225"/>
      <c r="L148" s="230"/>
      <c r="M148" s="231"/>
      <c r="N148" s="232"/>
      <c r="O148" s="232"/>
      <c r="P148" s="232"/>
      <c r="Q148" s="232"/>
      <c r="R148" s="232"/>
      <c r="S148" s="232"/>
      <c r="T148" s="233"/>
      <c r="U148" s="13"/>
      <c r="V148" s="13"/>
      <c r="W148" s="13"/>
      <c r="X148" s="13"/>
      <c r="Y148" s="13"/>
      <c r="Z148" s="13"/>
      <c r="AA148" s="13"/>
      <c r="AB148" s="13"/>
      <c r="AC148" s="13"/>
      <c r="AD148" s="13"/>
      <c r="AE148" s="13"/>
      <c r="AT148" s="234" t="s">
        <v>131</v>
      </c>
      <c r="AU148" s="234" t="s">
        <v>80</v>
      </c>
      <c r="AV148" s="13" t="s">
        <v>80</v>
      </c>
      <c r="AW148" s="13" t="s">
        <v>31</v>
      </c>
      <c r="AX148" s="13" t="s">
        <v>70</v>
      </c>
      <c r="AY148" s="234" t="s">
        <v>120</v>
      </c>
    </row>
    <row r="149" s="13" customFormat="1">
      <c r="A149" s="13"/>
      <c r="B149" s="224"/>
      <c r="C149" s="225"/>
      <c r="D149" s="219" t="s">
        <v>131</v>
      </c>
      <c r="E149" s="226" t="s">
        <v>19</v>
      </c>
      <c r="F149" s="227" t="s">
        <v>442</v>
      </c>
      <c r="G149" s="225"/>
      <c r="H149" s="228">
        <v>0</v>
      </c>
      <c r="I149" s="229"/>
      <c r="J149" s="225"/>
      <c r="K149" s="225"/>
      <c r="L149" s="230"/>
      <c r="M149" s="231"/>
      <c r="N149" s="232"/>
      <c r="O149" s="232"/>
      <c r="P149" s="232"/>
      <c r="Q149" s="232"/>
      <c r="R149" s="232"/>
      <c r="S149" s="232"/>
      <c r="T149" s="233"/>
      <c r="U149" s="13"/>
      <c r="V149" s="13"/>
      <c r="W149" s="13"/>
      <c r="X149" s="13"/>
      <c r="Y149" s="13"/>
      <c r="Z149" s="13"/>
      <c r="AA149" s="13"/>
      <c r="AB149" s="13"/>
      <c r="AC149" s="13"/>
      <c r="AD149" s="13"/>
      <c r="AE149" s="13"/>
      <c r="AT149" s="234" t="s">
        <v>131</v>
      </c>
      <c r="AU149" s="234" t="s">
        <v>80</v>
      </c>
      <c r="AV149" s="13" t="s">
        <v>80</v>
      </c>
      <c r="AW149" s="13" t="s">
        <v>31</v>
      </c>
      <c r="AX149" s="13" t="s">
        <v>70</v>
      </c>
      <c r="AY149" s="234" t="s">
        <v>120</v>
      </c>
    </row>
    <row r="150" s="15" customFormat="1">
      <c r="A150" s="15"/>
      <c r="B150" s="257"/>
      <c r="C150" s="258"/>
      <c r="D150" s="219" t="s">
        <v>131</v>
      </c>
      <c r="E150" s="259" t="s">
        <v>19</v>
      </c>
      <c r="F150" s="260" t="s">
        <v>413</v>
      </c>
      <c r="G150" s="258"/>
      <c r="H150" s="259" t="s">
        <v>19</v>
      </c>
      <c r="I150" s="261"/>
      <c r="J150" s="258"/>
      <c r="K150" s="258"/>
      <c r="L150" s="262"/>
      <c r="M150" s="263"/>
      <c r="N150" s="264"/>
      <c r="O150" s="264"/>
      <c r="P150" s="264"/>
      <c r="Q150" s="264"/>
      <c r="R150" s="264"/>
      <c r="S150" s="264"/>
      <c r="T150" s="265"/>
      <c r="U150" s="15"/>
      <c r="V150" s="15"/>
      <c r="W150" s="15"/>
      <c r="X150" s="15"/>
      <c r="Y150" s="15"/>
      <c r="Z150" s="15"/>
      <c r="AA150" s="15"/>
      <c r="AB150" s="15"/>
      <c r="AC150" s="15"/>
      <c r="AD150" s="15"/>
      <c r="AE150" s="15"/>
      <c r="AT150" s="266" t="s">
        <v>131</v>
      </c>
      <c r="AU150" s="266" t="s">
        <v>80</v>
      </c>
      <c r="AV150" s="15" t="s">
        <v>78</v>
      </c>
      <c r="AW150" s="15" t="s">
        <v>31</v>
      </c>
      <c r="AX150" s="15" t="s">
        <v>70</v>
      </c>
      <c r="AY150" s="266" t="s">
        <v>120</v>
      </c>
    </row>
    <row r="151" s="14" customFormat="1">
      <c r="A151" s="14"/>
      <c r="B151" s="235"/>
      <c r="C151" s="236"/>
      <c r="D151" s="219" t="s">
        <v>131</v>
      </c>
      <c r="E151" s="237" t="s">
        <v>19</v>
      </c>
      <c r="F151" s="238" t="s">
        <v>135</v>
      </c>
      <c r="G151" s="236"/>
      <c r="H151" s="239">
        <v>2</v>
      </c>
      <c r="I151" s="240"/>
      <c r="J151" s="236"/>
      <c r="K151" s="236"/>
      <c r="L151" s="241"/>
      <c r="M151" s="242"/>
      <c r="N151" s="243"/>
      <c r="O151" s="243"/>
      <c r="P151" s="243"/>
      <c r="Q151" s="243"/>
      <c r="R151" s="243"/>
      <c r="S151" s="243"/>
      <c r="T151" s="244"/>
      <c r="U151" s="14"/>
      <c r="V151" s="14"/>
      <c r="W151" s="14"/>
      <c r="X151" s="14"/>
      <c r="Y151" s="14"/>
      <c r="Z151" s="14"/>
      <c r="AA151" s="14"/>
      <c r="AB151" s="14"/>
      <c r="AC151" s="14"/>
      <c r="AD151" s="14"/>
      <c r="AE151" s="14"/>
      <c r="AT151" s="245" t="s">
        <v>131</v>
      </c>
      <c r="AU151" s="245" t="s">
        <v>80</v>
      </c>
      <c r="AV151" s="14" t="s">
        <v>127</v>
      </c>
      <c r="AW151" s="14" t="s">
        <v>31</v>
      </c>
      <c r="AX151" s="14" t="s">
        <v>78</v>
      </c>
      <c r="AY151" s="245" t="s">
        <v>120</v>
      </c>
    </row>
    <row r="152" s="2" customFormat="1" ht="24.15" customHeight="1">
      <c r="A152" s="38"/>
      <c r="B152" s="39"/>
      <c r="C152" s="205" t="s">
        <v>203</v>
      </c>
      <c r="D152" s="205" t="s">
        <v>123</v>
      </c>
      <c r="E152" s="206" t="s">
        <v>446</v>
      </c>
      <c r="F152" s="207" t="s">
        <v>447</v>
      </c>
      <c r="G152" s="208" t="s">
        <v>126</v>
      </c>
      <c r="H152" s="209">
        <v>2</v>
      </c>
      <c r="I152" s="210"/>
      <c r="J152" s="211">
        <f>ROUND(I152*H152,2)</f>
        <v>0</v>
      </c>
      <c r="K152" s="212"/>
      <c r="L152" s="44"/>
      <c r="M152" s="213" t="s">
        <v>19</v>
      </c>
      <c r="N152" s="214" t="s">
        <v>41</v>
      </c>
      <c r="O152" s="84"/>
      <c r="P152" s="215">
        <f>O152*H152</f>
        <v>0</v>
      </c>
      <c r="Q152" s="215">
        <v>0</v>
      </c>
      <c r="R152" s="215">
        <f>Q152*H152</f>
        <v>0</v>
      </c>
      <c r="S152" s="215">
        <v>0</v>
      </c>
      <c r="T152" s="216">
        <f>S152*H152</f>
        <v>0</v>
      </c>
      <c r="U152" s="38"/>
      <c r="V152" s="38"/>
      <c r="W152" s="38"/>
      <c r="X152" s="38"/>
      <c r="Y152" s="38"/>
      <c r="Z152" s="38"/>
      <c r="AA152" s="38"/>
      <c r="AB152" s="38"/>
      <c r="AC152" s="38"/>
      <c r="AD152" s="38"/>
      <c r="AE152" s="38"/>
      <c r="AR152" s="217" t="s">
        <v>127</v>
      </c>
      <c r="AT152" s="217" t="s">
        <v>123</v>
      </c>
      <c r="AU152" s="217" t="s">
        <v>80</v>
      </c>
      <c r="AY152" s="17" t="s">
        <v>120</v>
      </c>
      <c r="BE152" s="218">
        <f>IF(N152="základní",J152,0)</f>
        <v>0</v>
      </c>
      <c r="BF152" s="218">
        <f>IF(N152="snížená",J152,0)</f>
        <v>0</v>
      </c>
      <c r="BG152" s="218">
        <f>IF(N152="zákl. přenesená",J152,0)</f>
        <v>0</v>
      </c>
      <c r="BH152" s="218">
        <f>IF(N152="sníž. přenesená",J152,0)</f>
        <v>0</v>
      </c>
      <c r="BI152" s="218">
        <f>IF(N152="nulová",J152,0)</f>
        <v>0</v>
      </c>
      <c r="BJ152" s="17" t="s">
        <v>78</v>
      </c>
      <c r="BK152" s="218">
        <f>ROUND(I152*H152,2)</f>
        <v>0</v>
      </c>
      <c r="BL152" s="17" t="s">
        <v>127</v>
      </c>
      <c r="BM152" s="217" t="s">
        <v>448</v>
      </c>
    </row>
    <row r="153" s="2" customFormat="1">
      <c r="A153" s="38"/>
      <c r="B153" s="39"/>
      <c r="C153" s="40"/>
      <c r="D153" s="219" t="s">
        <v>129</v>
      </c>
      <c r="E153" s="40"/>
      <c r="F153" s="220" t="s">
        <v>449</v>
      </c>
      <c r="G153" s="40"/>
      <c r="H153" s="40"/>
      <c r="I153" s="221"/>
      <c r="J153" s="40"/>
      <c r="K153" s="40"/>
      <c r="L153" s="44"/>
      <c r="M153" s="222"/>
      <c r="N153" s="223"/>
      <c r="O153" s="84"/>
      <c r="P153" s="84"/>
      <c r="Q153" s="84"/>
      <c r="R153" s="84"/>
      <c r="S153" s="84"/>
      <c r="T153" s="85"/>
      <c r="U153" s="38"/>
      <c r="V153" s="38"/>
      <c r="W153" s="38"/>
      <c r="X153" s="38"/>
      <c r="Y153" s="38"/>
      <c r="Z153" s="38"/>
      <c r="AA153" s="38"/>
      <c r="AB153" s="38"/>
      <c r="AC153" s="38"/>
      <c r="AD153" s="38"/>
      <c r="AE153" s="38"/>
      <c r="AT153" s="17" t="s">
        <v>129</v>
      </c>
      <c r="AU153" s="17" t="s">
        <v>80</v>
      </c>
    </row>
    <row r="154" s="13" customFormat="1">
      <c r="A154" s="13"/>
      <c r="B154" s="224"/>
      <c r="C154" s="225"/>
      <c r="D154" s="219" t="s">
        <v>131</v>
      </c>
      <c r="E154" s="226" t="s">
        <v>19</v>
      </c>
      <c r="F154" s="227" t="s">
        <v>441</v>
      </c>
      <c r="G154" s="225"/>
      <c r="H154" s="228">
        <v>2</v>
      </c>
      <c r="I154" s="229"/>
      <c r="J154" s="225"/>
      <c r="K154" s="225"/>
      <c r="L154" s="230"/>
      <c r="M154" s="231"/>
      <c r="N154" s="232"/>
      <c r="O154" s="232"/>
      <c r="P154" s="232"/>
      <c r="Q154" s="232"/>
      <c r="R154" s="232"/>
      <c r="S154" s="232"/>
      <c r="T154" s="233"/>
      <c r="U154" s="13"/>
      <c r="V154" s="13"/>
      <c r="W154" s="13"/>
      <c r="X154" s="13"/>
      <c r="Y154" s="13"/>
      <c r="Z154" s="13"/>
      <c r="AA154" s="13"/>
      <c r="AB154" s="13"/>
      <c r="AC154" s="13"/>
      <c r="AD154" s="13"/>
      <c r="AE154" s="13"/>
      <c r="AT154" s="234" t="s">
        <v>131</v>
      </c>
      <c r="AU154" s="234" t="s">
        <v>80</v>
      </c>
      <c r="AV154" s="13" t="s">
        <v>80</v>
      </c>
      <c r="AW154" s="13" t="s">
        <v>31</v>
      </c>
      <c r="AX154" s="13" t="s">
        <v>70</v>
      </c>
      <c r="AY154" s="234" t="s">
        <v>120</v>
      </c>
    </row>
    <row r="155" s="13" customFormat="1">
      <c r="A155" s="13"/>
      <c r="B155" s="224"/>
      <c r="C155" s="225"/>
      <c r="D155" s="219" t="s">
        <v>131</v>
      </c>
      <c r="E155" s="226" t="s">
        <v>19</v>
      </c>
      <c r="F155" s="227" t="s">
        <v>442</v>
      </c>
      <c r="G155" s="225"/>
      <c r="H155" s="228">
        <v>0</v>
      </c>
      <c r="I155" s="229"/>
      <c r="J155" s="225"/>
      <c r="K155" s="225"/>
      <c r="L155" s="230"/>
      <c r="M155" s="231"/>
      <c r="N155" s="232"/>
      <c r="O155" s="232"/>
      <c r="P155" s="232"/>
      <c r="Q155" s="232"/>
      <c r="R155" s="232"/>
      <c r="S155" s="232"/>
      <c r="T155" s="233"/>
      <c r="U155" s="13"/>
      <c r="V155" s="13"/>
      <c r="W155" s="13"/>
      <c r="X155" s="13"/>
      <c r="Y155" s="13"/>
      <c r="Z155" s="13"/>
      <c r="AA155" s="13"/>
      <c r="AB155" s="13"/>
      <c r="AC155" s="13"/>
      <c r="AD155" s="13"/>
      <c r="AE155" s="13"/>
      <c r="AT155" s="234" t="s">
        <v>131</v>
      </c>
      <c r="AU155" s="234" t="s">
        <v>80</v>
      </c>
      <c r="AV155" s="13" t="s">
        <v>80</v>
      </c>
      <c r="AW155" s="13" t="s">
        <v>31</v>
      </c>
      <c r="AX155" s="13" t="s">
        <v>70</v>
      </c>
      <c r="AY155" s="234" t="s">
        <v>120</v>
      </c>
    </row>
    <row r="156" s="15" customFormat="1">
      <c r="A156" s="15"/>
      <c r="B156" s="257"/>
      <c r="C156" s="258"/>
      <c r="D156" s="219" t="s">
        <v>131</v>
      </c>
      <c r="E156" s="259" t="s">
        <v>19</v>
      </c>
      <c r="F156" s="260" t="s">
        <v>413</v>
      </c>
      <c r="G156" s="258"/>
      <c r="H156" s="259" t="s">
        <v>19</v>
      </c>
      <c r="I156" s="261"/>
      <c r="J156" s="258"/>
      <c r="K156" s="258"/>
      <c r="L156" s="262"/>
      <c r="M156" s="263"/>
      <c r="N156" s="264"/>
      <c r="O156" s="264"/>
      <c r="P156" s="264"/>
      <c r="Q156" s="264"/>
      <c r="R156" s="264"/>
      <c r="S156" s="264"/>
      <c r="T156" s="265"/>
      <c r="U156" s="15"/>
      <c r="V156" s="15"/>
      <c r="W156" s="15"/>
      <c r="X156" s="15"/>
      <c r="Y156" s="15"/>
      <c r="Z156" s="15"/>
      <c r="AA156" s="15"/>
      <c r="AB156" s="15"/>
      <c r="AC156" s="15"/>
      <c r="AD156" s="15"/>
      <c r="AE156" s="15"/>
      <c r="AT156" s="266" t="s">
        <v>131</v>
      </c>
      <c r="AU156" s="266" t="s">
        <v>80</v>
      </c>
      <c r="AV156" s="15" t="s">
        <v>78</v>
      </c>
      <c r="AW156" s="15" t="s">
        <v>31</v>
      </c>
      <c r="AX156" s="15" t="s">
        <v>70</v>
      </c>
      <c r="AY156" s="266" t="s">
        <v>120</v>
      </c>
    </row>
    <row r="157" s="14" customFormat="1">
      <c r="A157" s="14"/>
      <c r="B157" s="235"/>
      <c r="C157" s="236"/>
      <c r="D157" s="219" t="s">
        <v>131</v>
      </c>
      <c r="E157" s="237" t="s">
        <v>19</v>
      </c>
      <c r="F157" s="238" t="s">
        <v>135</v>
      </c>
      <c r="G157" s="236"/>
      <c r="H157" s="239">
        <v>2</v>
      </c>
      <c r="I157" s="240"/>
      <c r="J157" s="236"/>
      <c r="K157" s="236"/>
      <c r="L157" s="241"/>
      <c r="M157" s="242"/>
      <c r="N157" s="243"/>
      <c r="O157" s="243"/>
      <c r="P157" s="243"/>
      <c r="Q157" s="243"/>
      <c r="R157" s="243"/>
      <c r="S157" s="243"/>
      <c r="T157" s="244"/>
      <c r="U157" s="14"/>
      <c r="V157" s="14"/>
      <c r="W157" s="14"/>
      <c r="X157" s="14"/>
      <c r="Y157" s="14"/>
      <c r="Z157" s="14"/>
      <c r="AA157" s="14"/>
      <c r="AB157" s="14"/>
      <c r="AC157" s="14"/>
      <c r="AD157" s="14"/>
      <c r="AE157" s="14"/>
      <c r="AT157" s="245" t="s">
        <v>131</v>
      </c>
      <c r="AU157" s="245" t="s">
        <v>80</v>
      </c>
      <c r="AV157" s="14" t="s">
        <v>127</v>
      </c>
      <c r="AW157" s="14" t="s">
        <v>31</v>
      </c>
      <c r="AX157" s="14" t="s">
        <v>78</v>
      </c>
      <c r="AY157" s="245" t="s">
        <v>120</v>
      </c>
    </row>
    <row r="158" s="2" customFormat="1" ht="14.4" customHeight="1">
      <c r="A158" s="38"/>
      <c r="B158" s="39"/>
      <c r="C158" s="246" t="s">
        <v>212</v>
      </c>
      <c r="D158" s="246" t="s">
        <v>152</v>
      </c>
      <c r="E158" s="247" t="s">
        <v>450</v>
      </c>
      <c r="F158" s="248" t="s">
        <v>451</v>
      </c>
      <c r="G158" s="249" t="s">
        <v>126</v>
      </c>
      <c r="H158" s="250">
        <v>1</v>
      </c>
      <c r="I158" s="251"/>
      <c r="J158" s="252">
        <f>ROUND(I158*H158,2)</f>
        <v>0</v>
      </c>
      <c r="K158" s="253"/>
      <c r="L158" s="254"/>
      <c r="M158" s="255" t="s">
        <v>19</v>
      </c>
      <c r="N158" s="256" t="s">
        <v>41</v>
      </c>
      <c r="O158" s="84"/>
      <c r="P158" s="215">
        <f>O158*H158</f>
        <v>0</v>
      </c>
      <c r="Q158" s="215">
        <v>0.16242000000000001</v>
      </c>
      <c r="R158" s="215">
        <f>Q158*H158</f>
        <v>0.16242000000000001</v>
      </c>
      <c r="S158" s="215">
        <v>0</v>
      </c>
      <c r="T158" s="216">
        <f>S158*H158</f>
        <v>0</v>
      </c>
      <c r="U158" s="38"/>
      <c r="V158" s="38"/>
      <c r="W158" s="38"/>
      <c r="X158" s="38"/>
      <c r="Y158" s="38"/>
      <c r="Z158" s="38"/>
      <c r="AA158" s="38"/>
      <c r="AB158" s="38"/>
      <c r="AC158" s="38"/>
      <c r="AD158" s="38"/>
      <c r="AE158" s="38"/>
      <c r="AR158" s="217" t="s">
        <v>155</v>
      </c>
      <c r="AT158" s="217" t="s">
        <v>152</v>
      </c>
      <c r="AU158" s="217" t="s">
        <v>80</v>
      </c>
      <c r="AY158" s="17" t="s">
        <v>120</v>
      </c>
      <c r="BE158" s="218">
        <f>IF(N158="základní",J158,0)</f>
        <v>0</v>
      </c>
      <c r="BF158" s="218">
        <f>IF(N158="snížená",J158,0)</f>
        <v>0</v>
      </c>
      <c r="BG158" s="218">
        <f>IF(N158="zákl. přenesená",J158,0)</f>
        <v>0</v>
      </c>
      <c r="BH158" s="218">
        <f>IF(N158="sníž. přenesená",J158,0)</f>
        <v>0</v>
      </c>
      <c r="BI158" s="218">
        <f>IF(N158="nulová",J158,0)</f>
        <v>0</v>
      </c>
      <c r="BJ158" s="17" t="s">
        <v>78</v>
      </c>
      <c r="BK158" s="218">
        <f>ROUND(I158*H158,2)</f>
        <v>0</v>
      </c>
      <c r="BL158" s="17" t="s">
        <v>127</v>
      </c>
      <c r="BM158" s="217" t="s">
        <v>452</v>
      </c>
    </row>
    <row r="159" s="2" customFormat="1">
      <c r="A159" s="38"/>
      <c r="B159" s="39"/>
      <c r="C159" s="40"/>
      <c r="D159" s="219" t="s">
        <v>129</v>
      </c>
      <c r="E159" s="40"/>
      <c r="F159" s="220" t="s">
        <v>451</v>
      </c>
      <c r="G159" s="40"/>
      <c r="H159" s="40"/>
      <c r="I159" s="221"/>
      <c r="J159" s="40"/>
      <c r="K159" s="40"/>
      <c r="L159" s="44"/>
      <c r="M159" s="222"/>
      <c r="N159" s="223"/>
      <c r="O159" s="84"/>
      <c r="P159" s="84"/>
      <c r="Q159" s="84"/>
      <c r="R159" s="84"/>
      <c r="S159" s="84"/>
      <c r="T159" s="85"/>
      <c r="U159" s="38"/>
      <c r="V159" s="38"/>
      <c r="W159" s="38"/>
      <c r="X159" s="38"/>
      <c r="Y159" s="38"/>
      <c r="Z159" s="38"/>
      <c r="AA159" s="38"/>
      <c r="AB159" s="38"/>
      <c r="AC159" s="38"/>
      <c r="AD159" s="38"/>
      <c r="AE159" s="38"/>
      <c r="AT159" s="17" t="s">
        <v>129</v>
      </c>
      <c r="AU159" s="17" t="s">
        <v>80</v>
      </c>
    </row>
    <row r="160" s="13" customFormat="1">
      <c r="A160" s="13"/>
      <c r="B160" s="224"/>
      <c r="C160" s="225"/>
      <c r="D160" s="219" t="s">
        <v>131</v>
      </c>
      <c r="E160" s="226" t="s">
        <v>19</v>
      </c>
      <c r="F160" s="227" t="s">
        <v>423</v>
      </c>
      <c r="G160" s="225"/>
      <c r="H160" s="228">
        <v>1</v>
      </c>
      <c r="I160" s="229"/>
      <c r="J160" s="225"/>
      <c r="K160" s="225"/>
      <c r="L160" s="230"/>
      <c r="M160" s="231"/>
      <c r="N160" s="232"/>
      <c r="O160" s="232"/>
      <c r="P160" s="232"/>
      <c r="Q160" s="232"/>
      <c r="R160" s="232"/>
      <c r="S160" s="232"/>
      <c r="T160" s="233"/>
      <c r="U160" s="13"/>
      <c r="V160" s="13"/>
      <c r="W160" s="13"/>
      <c r="X160" s="13"/>
      <c r="Y160" s="13"/>
      <c r="Z160" s="13"/>
      <c r="AA160" s="13"/>
      <c r="AB160" s="13"/>
      <c r="AC160" s="13"/>
      <c r="AD160" s="13"/>
      <c r="AE160" s="13"/>
      <c r="AT160" s="234" t="s">
        <v>131</v>
      </c>
      <c r="AU160" s="234" t="s">
        <v>80</v>
      </c>
      <c r="AV160" s="13" t="s">
        <v>80</v>
      </c>
      <c r="AW160" s="13" t="s">
        <v>31</v>
      </c>
      <c r="AX160" s="13" t="s">
        <v>70</v>
      </c>
      <c r="AY160" s="234" t="s">
        <v>120</v>
      </c>
    </row>
    <row r="161" s="13" customFormat="1">
      <c r="A161" s="13"/>
      <c r="B161" s="224"/>
      <c r="C161" s="225"/>
      <c r="D161" s="219" t="s">
        <v>131</v>
      </c>
      <c r="E161" s="226" t="s">
        <v>19</v>
      </c>
      <c r="F161" s="227" t="s">
        <v>442</v>
      </c>
      <c r="G161" s="225"/>
      <c r="H161" s="228">
        <v>0</v>
      </c>
      <c r="I161" s="229"/>
      <c r="J161" s="225"/>
      <c r="K161" s="225"/>
      <c r="L161" s="230"/>
      <c r="M161" s="231"/>
      <c r="N161" s="232"/>
      <c r="O161" s="232"/>
      <c r="P161" s="232"/>
      <c r="Q161" s="232"/>
      <c r="R161" s="232"/>
      <c r="S161" s="232"/>
      <c r="T161" s="233"/>
      <c r="U161" s="13"/>
      <c r="V161" s="13"/>
      <c r="W161" s="13"/>
      <c r="X161" s="13"/>
      <c r="Y161" s="13"/>
      <c r="Z161" s="13"/>
      <c r="AA161" s="13"/>
      <c r="AB161" s="13"/>
      <c r="AC161" s="13"/>
      <c r="AD161" s="13"/>
      <c r="AE161" s="13"/>
      <c r="AT161" s="234" t="s">
        <v>131</v>
      </c>
      <c r="AU161" s="234" t="s">
        <v>80</v>
      </c>
      <c r="AV161" s="13" t="s">
        <v>80</v>
      </c>
      <c r="AW161" s="13" t="s">
        <v>31</v>
      </c>
      <c r="AX161" s="13" t="s">
        <v>70</v>
      </c>
      <c r="AY161" s="234" t="s">
        <v>120</v>
      </c>
    </row>
    <row r="162" s="15" customFormat="1">
      <c r="A162" s="15"/>
      <c r="B162" s="257"/>
      <c r="C162" s="258"/>
      <c r="D162" s="219" t="s">
        <v>131</v>
      </c>
      <c r="E162" s="259" t="s">
        <v>19</v>
      </c>
      <c r="F162" s="260" t="s">
        <v>413</v>
      </c>
      <c r="G162" s="258"/>
      <c r="H162" s="259" t="s">
        <v>19</v>
      </c>
      <c r="I162" s="261"/>
      <c r="J162" s="258"/>
      <c r="K162" s="258"/>
      <c r="L162" s="262"/>
      <c r="M162" s="263"/>
      <c r="N162" s="264"/>
      <c r="O162" s="264"/>
      <c r="P162" s="264"/>
      <c r="Q162" s="264"/>
      <c r="R162" s="264"/>
      <c r="S162" s="264"/>
      <c r="T162" s="265"/>
      <c r="U162" s="15"/>
      <c r="V162" s="15"/>
      <c r="W162" s="15"/>
      <c r="X162" s="15"/>
      <c r="Y162" s="15"/>
      <c r="Z162" s="15"/>
      <c r="AA162" s="15"/>
      <c r="AB162" s="15"/>
      <c r="AC162" s="15"/>
      <c r="AD162" s="15"/>
      <c r="AE162" s="15"/>
      <c r="AT162" s="266" t="s">
        <v>131</v>
      </c>
      <c r="AU162" s="266" t="s">
        <v>80</v>
      </c>
      <c r="AV162" s="15" t="s">
        <v>78</v>
      </c>
      <c r="AW162" s="15" t="s">
        <v>31</v>
      </c>
      <c r="AX162" s="15" t="s">
        <v>70</v>
      </c>
      <c r="AY162" s="266" t="s">
        <v>120</v>
      </c>
    </row>
    <row r="163" s="14" customFormat="1">
      <c r="A163" s="14"/>
      <c r="B163" s="235"/>
      <c r="C163" s="236"/>
      <c r="D163" s="219" t="s">
        <v>131</v>
      </c>
      <c r="E163" s="237" t="s">
        <v>19</v>
      </c>
      <c r="F163" s="238" t="s">
        <v>135</v>
      </c>
      <c r="G163" s="236"/>
      <c r="H163" s="239">
        <v>1</v>
      </c>
      <c r="I163" s="240"/>
      <c r="J163" s="236"/>
      <c r="K163" s="236"/>
      <c r="L163" s="241"/>
      <c r="M163" s="242"/>
      <c r="N163" s="243"/>
      <c r="O163" s="243"/>
      <c r="P163" s="243"/>
      <c r="Q163" s="243"/>
      <c r="R163" s="243"/>
      <c r="S163" s="243"/>
      <c r="T163" s="244"/>
      <c r="U163" s="14"/>
      <c r="V163" s="14"/>
      <c r="W163" s="14"/>
      <c r="X163" s="14"/>
      <c r="Y163" s="14"/>
      <c r="Z163" s="14"/>
      <c r="AA163" s="14"/>
      <c r="AB163" s="14"/>
      <c r="AC163" s="14"/>
      <c r="AD163" s="14"/>
      <c r="AE163" s="14"/>
      <c r="AT163" s="245" t="s">
        <v>131</v>
      </c>
      <c r="AU163" s="245" t="s">
        <v>80</v>
      </c>
      <c r="AV163" s="14" t="s">
        <v>127</v>
      </c>
      <c r="AW163" s="14" t="s">
        <v>31</v>
      </c>
      <c r="AX163" s="14" t="s">
        <v>78</v>
      </c>
      <c r="AY163" s="245" t="s">
        <v>120</v>
      </c>
    </row>
    <row r="164" s="2" customFormat="1" ht="14.4" customHeight="1">
      <c r="A164" s="38"/>
      <c r="B164" s="39"/>
      <c r="C164" s="246" t="s">
        <v>220</v>
      </c>
      <c r="D164" s="246" t="s">
        <v>152</v>
      </c>
      <c r="E164" s="247" t="s">
        <v>453</v>
      </c>
      <c r="F164" s="248" t="s">
        <v>454</v>
      </c>
      <c r="G164" s="249" t="s">
        <v>126</v>
      </c>
      <c r="H164" s="250">
        <v>1</v>
      </c>
      <c r="I164" s="251"/>
      <c r="J164" s="252">
        <f>ROUND(I164*H164,2)</f>
        <v>0</v>
      </c>
      <c r="K164" s="253"/>
      <c r="L164" s="254"/>
      <c r="M164" s="255" t="s">
        <v>19</v>
      </c>
      <c r="N164" s="256" t="s">
        <v>41</v>
      </c>
      <c r="O164" s="84"/>
      <c r="P164" s="215">
        <f>O164*H164</f>
        <v>0</v>
      </c>
      <c r="Q164" s="215">
        <v>0.16638</v>
      </c>
      <c r="R164" s="215">
        <f>Q164*H164</f>
        <v>0.16638</v>
      </c>
      <c r="S164" s="215">
        <v>0</v>
      </c>
      <c r="T164" s="216">
        <f>S164*H164</f>
        <v>0</v>
      </c>
      <c r="U164" s="38"/>
      <c r="V164" s="38"/>
      <c r="W164" s="38"/>
      <c r="X164" s="38"/>
      <c r="Y164" s="38"/>
      <c r="Z164" s="38"/>
      <c r="AA164" s="38"/>
      <c r="AB164" s="38"/>
      <c r="AC164" s="38"/>
      <c r="AD164" s="38"/>
      <c r="AE164" s="38"/>
      <c r="AR164" s="217" t="s">
        <v>155</v>
      </c>
      <c r="AT164" s="217" t="s">
        <v>152</v>
      </c>
      <c r="AU164" s="217" t="s">
        <v>80</v>
      </c>
      <c r="AY164" s="17" t="s">
        <v>120</v>
      </c>
      <c r="BE164" s="218">
        <f>IF(N164="základní",J164,0)</f>
        <v>0</v>
      </c>
      <c r="BF164" s="218">
        <f>IF(N164="snížená",J164,0)</f>
        <v>0</v>
      </c>
      <c r="BG164" s="218">
        <f>IF(N164="zákl. přenesená",J164,0)</f>
        <v>0</v>
      </c>
      <c r="BH164" s="218">
        <f>IF(N164="sníž. přenesená",J164,0)</f>
        <v>0</v>
      </c>
      <c r="BI164" s="218">
        <f>IF(N164="nulová",J164,0)</f>
        <v>0</v>
      </c>
      <c r="BJ164" s="17" t="s">
        <v>78</v>
      </c>
      <c r="BK164" s="218">
        <f>ROUND(I164*H164,2)</f>
        <v>0</v>
      </c>
      <c r="BL164" s="17" t="s">
        <v>127</v>
      </c>
      <c r="BM164" s="217" t="s">
        <v>455</v>
      </c>
    </row>
    <row r="165" s="2" customFormat="1">
      <c r="A165" s="38"/>
      <c r="B165" s="39"/>
      <c r="C165" s="40"/>
      <c r="D165" s="219" t="s">
        <v>129</v>
      </c>
      <c r="E165" s="40"/>
      <c r="F165" s="220" t="s">
        <v>454</v>
      </c>
      <c r="G165" s="40"/>
      <c r="H165" s="40"/>
      <c r="I165" s="221"/>
      <c r="J165" s="40"/>
      <c r="K165" s="40"/>
      <c r="L165" s="44"/>
      <c r="M165" s="222"/>
      <c r="N165" s="223"/>
      <c r="O165" s="84"/>
      <c r="P165" s="84"/>
      <c r="Q165" s="84"/>
      <c r="R165" s="84"/>
      <c r="S165" s="84"/>
      <c r="T165" s="85"/>
      <c r="U165" s="38"/>
      <c r="V165" s="38"/>
      <c r="W165" s="38"/>
      <c r="X165" s="38"/>
      <c r="Y165" s="38"/>
      <c r="Z165" s="38"/>
      <c r="AA165" s="38"/>
      <c r="AB165" s="38"/>
      <c r="AC165" s="38"/>
      <c r="AD165" s="38"/>
      <c r="AE165" s="38"/>
      <c r="AT165" s="17" t="s">
        <v>129</v>
      </c>
      <c r="AU165" s="17" t="s">
        <v>80</v>
      </c>
    </row>
    <row r="166" s="13" customFormat="1">
      <c r="A166" s="13"/>
      <c r="B166" s="224"/>
      <c r="C166" s="225"/>
      <c r="D166" s="219" t="s">
        <v>131</v>
      </c>
      <c r="E166" s="226" t="s">
        <v>19</v>
      </c>
      <c r="F166" s="227" t="s">
        <v>423</v>
      </c>
      <c r="G166" s="225"/>
      <c r="H166" s="228">
        <v>1</v>
      </c>
      <c r="I166" s="229"/>
      <c r="J166" s="225"/>
      <c r="K166" s="225"/>
      <c r="L166" s="230"/>
      <c r="M166" s="231"/>
      <c r="N166" s="232"/>
      <c r="O166" s="232"/>
      <c r="P166" s="232"/>
      <c r="Q166" s="232"/>
      <c r="R166" s="232"/>
      <c r="S166" s="232"/>
      <c r="T166" s="233"/>
      <c r="U166" s="13"/>
      <c r="V166" s="13"/>
      <c r="W166" s="13"/>
      <c r="X166" s="13"/>
      <c r="Y166" s="13"/>
      <c r="Z166" s="13"/>
      <c r="AA166" s="13"/>
      <c r="AB166" s="13"/>
      <c r="AC166" s="13"/>
      <c r="AD166" s="13"/>
      <c r="AE166" s="13"/>
      <c r="AT166" s="234" t="s">
        <v>131</v>
      </c>
      <c r="AU166" s="234" t="s">
        <v>80</v>
      </c>
      <c r="AV166" s="13" t="s">
        <v>80</v>
      </c>
      <c r="AW166" s="13" t="s">
        <v>31</v>
      </c>
      <c r="AX166" s="13" t="s">
        <v>70</v>
      </c>
      <c r="AY166" s="234" t="s">
        <v>120</v>
      </c>
    </row>
    <row r="167" s="13" customFormat="1">
      <c r="A167" s="13"/>
      <c r="B167" s="224"/>
      <c r="C167" s="225"/>
      <c r="D167" s="219" t="s">
        <v>131</v>
      </c>
      <c r="E167" s="226" t="s">
        <v>19</v>
      </c>
      <c r="F167" s="227" t="s">
        <v>442</v>
      </c>
      <c r="G167" s="225"/>
      <c r="H167" s="228">
        <v>0</v>
      </c>
      <c r="I167" s="229"/>
      <c r="J167" s="225"/>
      <c r="K167" s="225"/>
      <c r="L167" s="230"/>
      <c r="M167" s="231"/>
      <c r="N167" s="232"/>
      <c r="O167" s="232"/>
      <c r="P167" s="232"/>
      <c r="Q167" s="232"/>
      <c r="R167" s="232"/>
      <c r="S167" s="232"/>
      <c r="T167" s="233"/>
      <c r="U167" s="13"/>
      <c r="V167" s="13"/>
      <c r="W167" s="13"/>
      <c r="X167" s="13"/>
      <c r="Y167" s="13"/>
      <c r="Z167" s="13"/>
      <c r="AA167" s="13"/>
      <c r="AB167" s="13"/>
      <c r="AC167" s="13"/>
      <c r="AD167" s="13"/>
      <c r="AE167" s="13"/>
      <c r="AT167" s="234" t="s">
        <v>131</v>
      </c>
      <c r="AU167" s="234" t="s">
        <v>80</v>
      </c>
      <c r="AV167" s="13" t="s">
        <v>80</v>
      </c>
      <c r="AW167" s="13" t="s">
        <v>31</v>
      </c>
      <c r="AX167" s="13" t="s">
        <v>70</v>
      </c>
      <c r="AY167" s="234" t="s">
        <v>120</v>
      </c>
    </row>
    <row r="168" s="15" customFormat="1">
      <c r="A168" s="15"/>
      <c r="B168" s="257"/>
      <c r="C168" s="258"/>
      <c r="D168" s="219" t="s">
        <v>131</v>
      </c>
      <c r="E168" s="259" t="s">
        <v>19</v>
      </c>
      <c r="F168" s="260" t="s">
        <v>413</v>
      </c>
      <c r="G168" s="258"/>
      <c r="H168" s="259" t="s">
        <v>19</v>
      </c>
      <c r="I168" s="261"/>
      <c r="J168" s="258"/>
      <c r="K168" s="258"/>
      <c r="L168" s="262"/>
      <c r="M168" s="263"/>
      <c r="N168" s="264"/>
      <c r="O168" s="264"/>
      <c r="P168" s="264"/>
      <c r="Q168" s="264"/>
      <c r="R168" s="264"/>
      <c r="S168" s="264"/>
      <c r="T168" s="265"/>
      <c r="U168" s="15"/>
      <c r="V168" s="15"/>
      <c r="W168" s="15"/>
      <c r="X168" s="15"/>
      <c r="Y168" s="15"/>
      <c r="Z168" s="15"/>
      <c r="AA168" s="15"/>
      <c r="AB168" s="15"/>
      <c r="AC168" s="15"/>
      <c r="AD168" s="15"/>
      <c r="AE168" s="15"/>
      <c r="AT168" s="266" t="s">
        <v>131</v>
      </c>
      <c r="AU168" s="266" t="s">
        <v>80</v>
      </c>
      <c r="AV168" s="15" t="s">
        <v>78</v>
      </c>
      <c r="AW168" s="15" t="s">
        <v>31</v>
      </c>
      <c r="AX168" s="15" t="s">
        <v>70</v>
      </c>
      <c r="AY168" s="266" t="s">
        <v>120</v>
      </c>
    </row>
    <row r="169" s="14" customFormat="1">
      <c r="A169" s="14"/>
      <c r="B169" s="235"/>
      <c r="C169" s="236"/>
      <c r="D169" s="219" t="s">
        <v>131</v>
      </c>
      <c r="E169" s="237" t="s">
        <v>19</v>
      </c>
      <c r="F169" s="238" t="s">
        <v>135</v>
      </c>
      <c r="G169" s="236"/>
      <c r="H169" s="239">
        <v>1</v>
      </c>
      <c r="I169" s="240"/>
      <c r="J169" s="236"/>
      <c r="K169" s="236"/>
      <c r="L169" s="241"/>
      <c r="M169" s="242"/>
      <c r="N169" s="243"/>
      <c r="O169" s="243"/>
      <c r="P169" s="243"/>
      <c r="Q169" s="243"/>
      <c r="R169" s="243"/>
      <c r="S169" s="243"/>
      <c r="T169" s="244"/>
      <c r="U169" s="14"/>
      <c r="V169" s="14"/>
      <c r="W169" s="14"/>
      <c r="X169" s="14"/>
      <c r="Y169" s="14"/>
      <c r="Z169" s="14"/>
      <c r="AA169" s="14"/>
      <c r="AB169" s="14"/>
      <c r="AC169" s="14"/>
      <c r="AD169" s="14"/>
      <c r="AE169" s="14"/>
      <c r="AT169" s="245" t="s">
        <v>131</v>
      </c>
      <c r="AU169" s="245" t="s">
        <v>80</v>
      </c>
      <c r="AV169" s="14" t="s">
        <v>127</v>
      </c>
      <c r="AW169" s="14" t="s">
        <v>31</v>
      </c>
      <c r="AX169" s="14" t="s">
        <v>78</v>
      </c>
      <c r="AY169" s="245" t="s">
        <v>120</v>
      </c>
    </row>
    <row r="170" s="2" customFormat="1" ht="14.4" customHeight="1">
      <c r="A170" s="38"/>
      <c r="B170" s="39"/>
      <c r="C170" s="205" t="s">
        <v>8</v>
      </c>
      <c r="D170" s="205" t="s">
        <v>123</v>
      </c>
      <c r="E170" s="206" t="s">
        <v>456</v>
      </c>
      <c r="F170" s="207" t="s">
        <v>457</v>
      </c>
      <c r="G170" s="208" t="s">
        <v>126</v>
      </c>
      <c r="H170" s="209">
        <v>9</v>
      </c>
      <c r="I170" s="210"/>
      <c r="J170" s="211">
        <f>ROUND(I170*H170,2)</f>
        <v>0</v>
      </c>
      <c r="K170" s="212"/>
      <c r="L170" s="44"/>
      <c r="M170" s="213" t="s">
        <v>19</v>
      </c>
      <c r="N170" s="214" t="s">
        <v>41</v>
      </c>
      <c r="O170" s="84"/>
      <c r="P170" s="215">
        <f>O170*H170</f>
        <v>0</v>
      </c>
      <c r="Q170" s="215">
        <v>0</v>
      </c>
      <c r="R170" s="215">
        <f>Q170*H170</f>
        <v>0</v>
      </c>
      <c r="S170" s="215">
        <v>0</v>
      </c>
      <c r="T170" s="216">
        <f>S170*H170</f>
        <v>0</v>
      </c>
      <c r="U170" s="38"/>
      <c r="V170" s="38"/>
      <c r="W170" s="38"/>
      <c r="X170" s="38"/>
      <c r="Y170" s="38"/>
      <c r="Z170" s="38"/>
      <c r="AA170" s="38"/>
      <c r="AB170" s="38"/>
      <c r="AC170" s="38"/>
      <c r="AD170" s="38"/>
      <c r="AE170" s="38"/>
      <c r="AR170" s="217" t="s">
        <v>127</v>
      </c>
      <c r="AT170" s="217" t="s">
        <v>123</v>
      </c>
      <c r="AU170" s="217" t="s">
        <v>80</v>
      </c>
      <c r="AY170" s="17" t="s">
        <v>120</v>
      </c>
      <c r="BE170" s="218">
        <f>IF(N170="základní",J170,0)</f>
        <v>0</v>
      </c>
      <c r="BF170" s="218">
        <f>IF(N170="snížená",J170,0)</f>
        <v>0</v>
      </c>
      <c r="BG170" s="218">
        <f>IF(N170="zákl. přenesená",J170,0)</f>
        <v>0</v>
      </c>
      <c r="BH170" s="218">
        <f>IF(N170="sníž. přenesená",J170,0)</f>
        <v>0</v>
      </c>
      <c r="BI170" s="218">
        <f>IF(N170="nulová",J170,0)</f>
        <v>0</v>
      </c>
      <c r="BJ170" s="17" t="s">
        <v>78</v>
      </c>
      <c r="BK170" s="218">
        <f>ROUND(I170*H170,2)</f>
        <v>0</v>
      </c>
      <c r="BL170" s="17" t="s">
        <v>127</v>
      </c>
      <c r="BM170" s="217" t="s">
        <v>458</v>
      </c>
    </row>
    <row r="171" s="2" customFormat="1">
      <c r="A171" s="38"/>
      <c r="B171" s="39"/>
      <c r="C171" s="40"/>
      <c r="D171" s="219" t="s">
        <v>129</v>
      </c>
      <c r="E171" s="40"/>
      <c r="F171" s="220" t="s">
        <v>459</v>
      </c>
      <c r="G171" s="40"/>
      <c r="H171" s="40"/>
      <c r="I171" s="221"/>
      <c r="J171" s="40"/>
      <c r="K171" s="40"/>
      <c r="L171" s="44"/>
      <c r="M171" s="222"/>
      <c r="N171" s="223"/>
      <c r="O171" s="84"/>
      <c r="P171" s="84"/>
      <c r="Q171" s="84"/>
      <c r="R171" s="84"/>
      <c r="S171" s="84"/>
      <c r="T171" s="85"/>
      <c r="U171" s="38"/>
      <c r="V171" s="38"/>
      <c r="W171" s="38"/>
      <c r="X171" s="38"/>
      <c r="Y171" s="38"/>
      <c r="Z171" s="38"/>
      <c r="AA171" s="38"/>
      <c r="AB171" s="38"/>
      <c r="AC171" s="38"/>
      <c r="AD171" s="38"/>
      <c r="AE171" s="38"/>
      <c r="AT171" s="17" t="s">
        <v>129</v>
      </c>
      <c r="AU171" s="17" t="s">
        <v>80</v>
      </c>
    </row>
    <row r="172" s="13" customFormat="1">
      <c r="A172" s="13"/>
      <c r="B172" s="224"/>
      <c r="C172" s="225"/>
      <c r="D172" s="219" t="s">
        <v>131</v>
      </c>
      <c r="E172" s="226" t="s">
        <v>19</v>
      </c>
      <c r="F172" s="227" t="s">
        <v>407</v>
      </c>
      <c r="G172" s="225"/>
      <c r="H172" s="228">
        <v>0</v>
      </c>
      <c r="I172" s="229"/>
      <c r="J172" s="225"/>
      <c r="K172" s="225"/>
      <c r="L172" s="230"/>
      <c r="M172" s="231"/>
      <c r="N172" s="232"/>
      <c r="O172" s="232"/>
      <c r="P172" s="232"/>
      <c r="Q172" s="232"/>
      <c r="R172" s="232"/>
      <c r="S172" s="232"/>
      <c r="T172" s="233"/>
      <c r="U172" s="13"/>
      <c r="V172" s="13"/>
      <c r="W172" s="13"/>
      <c r="X172" s="13"/>
      <c r="Y172" s="13"/>
      <c r="Z172" s="13"/>
      <c r="AA172" s="13"/>
      <c r="AB172" s="13"/>
      <c r="AC172" s="13"/>
      <c r="AD172" s="13"/>
      <c r="AE172" s="13"/>
      <c r="AT172" s="234" t="s">
        <v>131</v>
      </c>
      <c r="AU172" s="234" t="s">
        <v>80</v>
      </c>
      <c r="AV172" s="13" t="s">
        <v>80</v>
      </c>
      <c r="AW172" s="13" t="s">
        <v>31</v>
      </c>
      <c r="AX172" s="13" t="s">
        <v>70</v>
      </c>
      <c r="AY172" s="234" t="s">
        <v>120</v>
      </c>
    </row>
    <row r="173" s="13" customFormat="1">
      <c r="A173" s="13"/>
      <c r="B173" s="224"/>
      <c r="C173" s="225"/>
      <c r="D173" s="219" t="s">
        <v>131</v>
      </c>
      <c r="E173" s="226" t="s">
        <v>19</v>
      </c>
      <c r="F173" s="227" t="s">
        <v>442</v>
      </c>
      <c r="G173" s="225"/>
      <c r="H173" s="228">
        <v>0</v>
      </c>
      <c r="I173" s="229"/>
      <c r="J173" s="225"/>
      <c r="K173" s="225"/>
      <c r="L173" s="230"/>
      <c r="M173" s="231"/>
      <c r="N173" s="232"/>
      <c r="O173" s="232"/>
      <c r="P173" s="232"/>
      <c r="Q173" s="232"/>
      <c r="R173" s="232"/>
      <c r="S173" s="232"/>
      <c r="T173" s="233"/>
      <c r="U173" s="13"/>
      <c r="V173" s="13"/>
      <c r="W173" s="13"/>
      <c r="X173" s="13"/>
      <c r="Y173" s="13"/>
      <c r="Z173" s="13"/>
      <c r="AA173" s="13"/>
      <c r="AB173" s="13"/>
      <c r="AC173" s="13"/>
      <c r="AD173" s="13"/>
      <c r="AE173" s="13"/>
      <c r="AT173" s="234" t="s">
        <v>131</v>
      </c>
      <c r="AU173" s="234" t="s">
        <v>80</v>
      </c>
      <c r="AV173" s="13" t="s">
        <v>80</v>
      </c>
      <c r="AW173" s="13" t="s">
        <v>31</v>
      </c>
      <c r="AX173" s="13" t="s">
        <v>70</v>
      </c>
      <c r="AY173" s="234" t="s">
        <v>120</v>
      </c>
    </row>
    <row r="174" s="13" customFormat="1">
      <c r="A174" s="13"/>
      <c r="B174" s="224"/>
      <c r="C174" s="225"/>
      <c r="D174" s="219" t="s">
        <v>131</v>
      </c>
      <c r="E174" s="226" t="s">
        <v>19</v>
      </c>
      <c r="F174" s="227" t="s">
        <v>460</v>
      </c>
      <c r="G174" s="225"/>
      <c r="H174" s="228">
        <v>9</v>
      </c>
      <c r="I174" s="229"/>
      <c r="J174" s="225"/>
      <c r="K174" s="225"/>
      <c r="L174" s="230"/>
      <c r="M174" s="231"/>
      <c r="N174" s="232"/>
      <c r="O174" s="232"/>
      <c r="P174" s="232"/>
      <c r="Q174" s="232"/>
      <c r="R174" s="232"/>
      <c r="S174" s="232"/>
      <c r="T174" s="233"/>
      <c r="U174" s="13"/>
      <c r="V174" s="13"/>
      <c r="W174" s="13"/>
      <c r="X174" s="13"/>
      <c r="Y174" s="13"/>
      <c r="Z174" s="13"/>
      <c r="AA174" s="13"/>
      <c r="AB174" s="13"/>
      <c r="AC174" s="13"/>
      <c r="AD174" s="13"/>
      <c r="AE174" s="13"/>
      <c r="AT174" s="234" t="s">
        <v>131</v>
      </c>
      <c r="AU174" s="234" t="s">
        <v>80</v>
      </c>
      <c r="AV174" s="13" t="s">
        <v>80</v>
      </c>
      <c r="AW174" s="13" t="s">
        <v>31</v>
      </c>
      <c r="AX174" s="13" t="s">
        <v>70</v>
      </c>
      <c r="AY174" s="234" t="s">
        <v>120</v>
      </c>
    </row>
    <row r="175" s="14" customFormat="1">
      <c r="A175" s="14"/>
      <c r="B175" s="235"/>
      <c r="C175" s="236"/>
      <c r="D175" s="219" t="s">
        <v>131</v>
      </c>
      <c r="E175" s="237" t="s">
        <v>19</v>
      </c>
      <c r="F175" s="238" t="s">
        <v>135</v>
      </c>
      <c r="G175" s="236"/>
      <c r="H175" s="239">
        <v>9</v>
      </c>
      <c r="I175" s="240"/>
      <c r="J175" s="236"/>
      <c r="K175" s="236"/>
      <c r="L175" s="241"/>
      <c r="M175" s="242"/>
      <c r="N175" s="243"/>
      <c r="O175" s="243"/>
      <c r="P175" s="243"/>
      <c r="Q175" s="243"/>
      <c r="R175" s="243"/>
      <c r="S175" s="243"/>
      <c r="T175" s="244"/>
      <c r="U175" s="14"/>
      <c r="V175" s="14"/>
      <c r="W175" s="14"/>
      <c r="X175" s="14"/>
      <c r="Y175" s="14"/>
      <c r="Z175" s="14"/>
      <c r="AA175" s="14"/>
      <c r="AB175" s="14"/>
      <c r="AC175" s="14"/>
      <c r="AD175" s="14"/>
      <c r="AE175" s="14"/>
      <c r="AT175" s="245" t="s">
        <v>131</v>
      </c>
      <c r="AU175" s="245" t="s">
        <v>80</v>
      </c>
      <c r="AV175" s="14" t="s">
        <v>127</v>
      </c>
      <c r="AW175" s="14" t="s">
        <v>31</v>
      </c>
      <c r="AX175" s="14" t="s">
        <v>78</v>
      </c>
      <c r="AY175" s="245" t="s">
        <v>120</v>
      </c>
    </row>
    <row r="176" s="2" customFormat="1" ht="14.4" customHeight="1">
      <c r="A176" s="38"/>
      <c r="B176" s="39"/>
      <c r="C176" s="246" t="s">
        <v>234</v>
      </c>
      <c r="D176" s="246" t="s">
        <v>152</v>
      </c>
      <c r="E176" s="247" t="s">
        <v>175</v>
      </c>
      <c r="F176" s="248" t="s">
        <v>176</v>
      </c>
      <c r="G176" s="249" t="s">
        <v>126</v>
      </c>
      <c r="H176" s="250">
        <v>9</v>
      </c>
      <c r="I176" s="251"/>
      <c r="J176" s="252">
        <f>ROUND(I176*H176,2)</f>
        <v>0</v>
      </c>
      <c r="K176" s="253"/>
      <c r="L176" s="254"/>
      <c r="M176" s="255" t="s">
        <v>19</v>
      </c>
      <c r="N176" s="256" t="s">
        <v>41</v>
      </c>
      <c r="O176" s="84"/>
      <c r="P176" s="215">
        <f>O176*H176</f>
        <v>0</v>
      </c>
      <c r="Q176" s="215">
        <v>0.28048000000000001</v>
      </c>
      <c r="R176" s="215">
        <f>Q176*H176</f>
        <v>2.5243199999999999</v>
      </c>
      <c r="S176" s="215">
        <v>0</v>
      </c>
      <c r="T176" s="216">
        <f>S176*H176</f>
        <v>0</v>
      </c>
      <c r="U176" s="38"/>
      <c r="V176" s="38"/>
      <c r="W176" s="38"/>
      <c r="X176" s="38"/>
      <c r="Y176" s="38"/>
      <c r="Z176" s="38"/>
      <c r="AA176" s="38"/>
      <c r="AB176" s="38"/>
      <c r="AC176" s="38"/>
      <c r="AD176" s="38"/>
      <c r="AE176" s="38"/>
      <c r="AR176" s="217" t="s">
        <v>155</v>
      </c>
      <c r="AT176" s="217" t="s">
        <v>152</v>
      </c>
      <c r="AU176" s="217" t="s">
        <v>80</v>
      </c>
      <c r="AY176" s="17" t="s">
        <v>120</v>
      </c>
      <c r="BE176" s="218">
        <f>IF(N176="základní",J176,0)</f>
        <v>0</v>
      </c>
      <c r="BF176" s="218">
        <f>IF(N176="snížená",J176,0)</f>
        <v>0</v>
      </c>
      <c r="BG176" s="218">
        <f>IF(N176="zákl. přenesená",J176,0)</f>
        <v>0</v>
      </c>
      <c r="BH176" s="218">
        <f>IF(N176="sníž. přenesená",J176,0)</f>
        <v>0</v>
      </c>
      <c r="BI176" s="218">
        <f>IF(N176="nulová",J176,0)</f>
        <v>0</v>
      </c>
      <c r="BJ176" s="17" t="s">
        <v>78</v>
      </c>
      <c r="BK176" s="218">
        <f>ROUND(I176*H176,2)</f>
        <v>0</v>
      </c>
      <c r="BL176" s="17" t="s">
        <v>127</v>
      </c>
      <c r="BM176" s="217" t="s">
        <v>461</v>
      </c>
    </row>
    <row r="177" s="2" customFormat="1">
      <c r="A177" s="38"/>
      <c r="B177" s="39"/>
      <c r="C177" s="40"/>
      <c r="D177" s="219" t="s">
        <v>129</v>
      </c>
      <c r="E177" s="40"/>
      <c r="F177" s="220" t="s">
        <v>176</v>
      </c>
      <c r="G177" s="40"/>
      <c r="H177" s="40"/>
      <c r="I177" s="221"/>
      <c r="J177" s="40"/>
      <c r="K177" s="40"/>
      <c r="L177" s="44"/>
      <c r="M177" s="222"/>
      <c r="N177" s="223"/>
      <c r="O177" s="84"/>
      <c r="P177" s="84"/>
      <c r="Q177" s="84"/>
      <c r="R177" s="84"/>
      <c r="S177" s="84"/>
      <c r="T177" s="85"/>
      <c r="U177" s="38"/>
      <c r="V177" s="38"/>
      <c r="W177" s="38"/>
      <c r="X177" s="38"/>
      <c r="Y177" s="38"/>
      <c r="Z177" s="38"/>
      <c r="AA177" s="38"/>
      <c r="AB177" s="38"/>
      <c r="AC177" s="38"/>
      <c r="AD177" s="38"/>
      <c r="AE177" s="38"/>
      <c r="AT177" s="17" t="s">
        <v>129</v>
      </c>
      <c r="AU177" s="17" t="s">
        <v>80</v>
      </c>
    </row>
    <row r="178" s="13" customFormat="1">
      <c r="A178" s="13"/>
      <c r="B178" s="224"/>
      <c r="C178" s="225"/>
      <c r="D178" s="219" t="s">
        <v>131</v>
      </c>
      <c r="E178" s="226" t="s">
        <v>19</v>
      </c>
      <c r="F178" s="227" t="s">
        <v>407</v>
      </c>
      <c r="G178" s="225"/>
      <c r="H178" s="228">
        <v>0</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131</v>
      </c>
      <c r="AU178" s="234" t="s">
        <v>80</v>
      </c>
      <c r="AV178" s="13" t="s">
        <v>80</v>
      </c>
      <c r="AW178" s="13" t="s">
        <v>31</v>
      </c>
      <c r="AX178" s="13" t="s">
        <v>70</v>
      </c>
      <c r="AY178" s="234" t="s">
        <v>120</v>
      </c>
    </row>
    <row r="179" s="13" customFormat="1">
      <c r="A179" s="13"/>
      <c r="B179" s="224"/>
      <c r="C179" s="225"/>
      <c r="D179" s="219" t="s">
        <v>131</v>
      </c>
      <c r="E179" s="226" t="s">
        <v>19</v>
      </c>
      <c r="F179" s="227" t="s">
        <v>442</v>
      </c>
      <c r="G179" s="225"/>
      <c r="H179" s="228">
        <v>0</v>
      </c>
      <c r="I179" s="229"/>
      <c r="J179" s="225"/>
      <c r="K179" s="225"/>
      <c r="L179" s="230"/>
      <c r="M179" s="231"/>
      <c r="N179" s="232"/>
      <c r="O179" s="232"/>
      <c r="P179" s="232"/>
      <c r="Q179" s="232"/>
      <c r="R179" s="232"/>
      <c r="S179" s="232"/>
      <c r="T179" s="233"/>
      <c r="U179" s="13"/>
      <c r="V179" s="13"/>
      <c r="W179" s="13"/>
      <c r="X179" s="13"/>
      <c r="Y179" s="13"/>
      <c r="Z179" s="13"/>
      <c r="AA179" s="13"/>
      <c r="AB179" s="13"/>
      <c r="AC179" s="13"/>
      <c r="AD179" s="13"/>
      <c r="AE179" s="13"/>
      <c r="AT179" s="234" t="s">
        <v>131</v>
      </c>
      <c r="AU179" s="234" t="s">
        <v>80</v>
      </c>
      <c r="AV179" s="13" t="s">
        <v>80</v>
      </c>
      <c r="AW179" s="13" t="s">
        <v>31</v>
      </c>
      <c r="AX179" s="13" t="s">
        <v>70</v>
      </c>
      <c r="AY179" s="234" t="s">
        <v>120</v>
      </c>
    </row>
    <row r="180" s="13" customFormat="1">
      <c r="A180" s="13"/>
      <c r="B180" s="224"/>
      <c r="C180" s="225"/>
      <c r="D180" s="219" t="s">
        <v>131</v>
      </c>
      <c r="E180" s="226" t="s">
        <v>19</v>
      </c>
      <c r="F180" s="227" t="s">
        <v>460</v>
      </c>
      <c r="G180" s="225"/>
      <c r="H180" s="228">
        <v>9</v>
      </c>
      <c r="I180" s="229"/>
      <c r="J180" s="225"/>
      <c r="K180" s="225"/>
      <c r="L180" s="230"/>
      <c r="M180" s="231"/>
      <c r="N180" s="232"/>
      <c r="O180" s="232"/>
      <c r="P180" s="232"/>
      <c r="Q180" s="232"/>
      <c r="R180" s="232"/>
      <c r="S180" s="232"/>
      <c r="T180" s="233"/>
      <c r="U180" s="13"/>
      <c r="V180" s="13"/>
      <c r="W180" s="13"/>
      <c r="X180" s="13"/>
      <c r="Y180" s="13"/>
      <c r="Z180" s="13"/>
      <c r="AA180" s="13"/>
      <c r="AB180" s="13"/>
      <c r="AC180" s="13"/>
      <c r="AD180" s="13"/>
      <c r="AE180" s="13"/>
      <c r="AT180" s="234" t="s">
        <v>131</v>
      </c>
      <c r="AU180" s="234" t="s">
        <v>80</v>
      </c>
      <c r="AV180" s="13" t="s">
        <v>80</v>
      </c>
      <c r="AW180" s="13" t="s">
        <v>31</v>
      </c>
      <c r="AX180" s="13" t="s">
        <v>70</v>
      </c>
      <c r="AY180" s="234" t="s">
        <v>120</v>
      </c>
    </row>
    <row r="181" s="14" customFormat="1">
      <c r="A181" s="14"/>
      <c r="B181" s="235"/>
      <c r="C181" s="236"/>
      <c r="D181" s="219" t="s">
        <v>131</v>
      </c>
      <c r="E181" s="237" t="s">
        <v>19</v>
      </c>
      <c r="F181" s="238" t="s">
        <v>135</v>
      </c>
      <c r="G181" s="236"/>
      <c r="H181" s="239">
        <v>9</v>
      </c>
      <c r="I181" s="240"/>
      <c r="J181" s="236"/>
      <c r="K181" s="236"/>
      <c r="L181" s="241"/>
      <c r="M181" s="242"/>
      <c r="N181" s="243"/>
      <c r="O181" s="243"/>
      <c r="P181" s="243"/>
      <c r="Q181" s="243"/>
      <c r="R181" s="243"/>
      <c r="S181" s="243"/>
      <c r="T181" s="244"/>
      <c r="U181" s="14"/>
      <c r="V181" s="14"/>
      <c r="W181" s="14"/>
      <c r="X181" s="14"/>
      <c r="Y181" s="14"/>
      <c r="Z181" s="14"/>
      <c r="AA181" s="14"/>
      <c r="AB181" s="14"/>
      <c r="AC181" s="14"/>
      <c r="AD181" s="14"/>
      <c r="AE181" s="14"/>
      <c r="AT181" s="245" t="s">
        <v>131</v>
      </c>
      <c r="AU181" s="245" t="s">
        <v>80</v>
      </c>
      <c r="AV181" s="14" t="s">
        <v>127</v>
      </c>
      <c r="AW181" s="14" t="s">
        <v>31</v>
      </c>
      <c r="AX181" s="14" t="s">
        <v>78</v>
      </c>
      <c r="AY181" s="245" t="s">
        <v>120</v>
      </c>
    </row>
    <row r="182" s="2" customFormat="1" ht="14.4" customHeight="1">
      <c r="A182" s="38"/>
      <c r="B182" s="39"/>
      <c r="C182" s="205" t="s">
        <v>244</v>
      </c>
      <c r="D182" s="205" t="s">
        <v>123</v>
      </c>
      <c r="E182" s="206" t="s">
        <v>462</v>
      </c>
      <c r="F182" s="207" t="s">
        <v>463</v>
      </c>
      <c r="G182" s="208" t="s">
        <v>126</v>
      </c>
      <c r="H182" s="209">
        <v>23</v>
      </c>
      <c r="I182" s="210"/>
      <c r="J182" s="211">
        <f>ROUND(I182*H182,2)</f>
        <v>0</v>
      </c>
      <c r="K182" s="212"/>
      <c r="L182" s="44"/>
      <c r="M182" s="213" t="s">
        <v>19</v>
      </c>
      <c r="N182" s="214" t="s">
        <v>41</v>
      </c>
      <c r="O182" s="84"/>
      <c r="P182" s="215">
        <f>O182*H182</f>
        <v>0</v>
      </c>
      <c r="Q182" s="215">
        <v>0</v>
      </c>
      <c r="R182" s="215">
        <f>Q182*H182</f>
        <v>0</v>
      </c>
      <c r="S182" s="215">
        <v>0</v>
      </c>
      <c r="T182" s="216">
        <f>S182*H182</f>
        <v>0</v>
      </c>
      <c r="U182" s="38"/>
      <c r="V182" s="38"/>
      <c r="W182" s="38"/>
      <c r="X182" s="38"/>
      <c r="Y182" s="38"/>
      <c r="Z182" s="38"/>
      <c r="AA182" s="38"/>
      <c r="AB182" s="38"/>
      <c r="AC182" s="38"/>
      <c r="AD182" s="38"/>
      <c r="AE182" s="38"/>
      <c r="AR182" s="217" t="s">
        <v>127</v>
      </c>
      <c r="AT182" s="217" t="s">
        <v>123</v>
      </c>
      <c r="AU182" s="217" t="s">
        <v>80</v>
      </c>
      <c r="AY182" s="17" t="s">
        <v>120</v>
      </c>
      <c r="BE182" s="218">
        <f>IF(N182="základní",J182,0)</f>
        <v>0</v>
      </c>
      <c r="BF182" s="218">
        <f>IF(N182="snížená",J182,0)</f>
        <v>0</v>
      </c>
      <c r="BG182" s="218">
        <f>IF(N182="zákl. přenesená",J182,0)</f>
        <v>0</v>
      </c>
      <c r="BH182" s="218">
        <f>IF(N182="sníž. přenesená",J182,0)</f>
        <v>0</v>
      </c>
      <c r="BI182" s="218">
        <f>IF(N182="nulová",J182,0)</f>
        <v>0</v>
      </c>
      <c r="BJ182" s="17" t="s">
        <v>78</v>
      </c>
      <c r="BK182" s="218">
        <f>ROUND(I182*H182,2)</f>
        <v>0</v>
      </c>
      <c r="BL182" s="17" t="s">
        <v>127</v>
      </c>
      <c r="BM182" s="217" t="s">
        <v>464</v>
      </c>
    </row>
    <row r="183" s="2" customFormat="1">
      <c r="A183" s="38"/>
      <c r="B183" s="39"/>
      <c r="C183" s="40"/>
      <c r="D183" s="219" t="s">
        <v>129</v>
      </c>
      <c r="E183" s="40"/>
      <c r="F183" s="220" t="s">
        <v>465</v>
      </c>
      <c r="G183" s="40"/>
      <c r="H183" s="40"/>
      <c r="I183" s="221"/>
      <c r="J183" s="40"/>
      <c r="K183" s="40"/>
      <c r="L183" s="44"/>
      <c r="M183" s="222"/>
      <c r="N183" s="223"/>
      <c r="O183" s="84"/>
      <c r="P183" s="84"/>
      <c r="Q183" s="84"/>
      <c r="R183" s="84"/>
      <c r="S183" s="84"/>
      <c r="T183" s="85"/>
      <c r="U183" s="38"/>
      <c r="V183" s="38"/>
      <c r="W183" s="38"/>
      <c r="X183" s="38"/>
      <c r="Y183" s="38"/>
      <c r="Z183" s="38"/>
      <c r="AA183" s="38"/>
      <c r="AB183" s="38"/>
      <c r="AC183" s="38"/>
      <c r="AD183" s="38"/>
      <c r="AE183" s="38"/>
      <c r="AT183" s="17" t="s">
        <v>129</v>
      </c>
      <c r="AU183" s="17" t="s">
        <v>80</v>
      </c>
    </row>
    <row r="184" s="13" customFormat="1">
      <c r="A184" s="13"/>
      <c r="B184" s="224"/>
      <c r="C184" s="225"/>
      <c r="D184" s="219" t="s">
        <v>131</v>
      </c>
      <c r="E184" s="226" t="s">
        <v>19</v>
      </c>
      <c r="F184" s="227" t="s">
        <v>407</v>
      </c>
      <c r="G184" s="225"/>
      <c r="H184" s="228">
        <v>0</v>
      </c>
      <c r="I184" s="229"/>
      <c r="J184" s="225"/>
      <c r="K184" s="225"/>
      <c r="L184" s="230"/>
      <c r="M184" s="231"/>
      <c r="N184" s="232"/>
      <c r="O184" s="232"/>
      <c r="P184" s="232"/>
      <c r="Q184" s="232"/>
      <c r="R184" s="232"/>
      <c r="S184" s="232"/>
      <c r="T184" s="233"/>
      <c r="U184" s="13"/>
      <c r="V184" s="13"/>
      <c r="W184" s="13"/>
      <c r="X184" s="13"/>
      <c r="Y184" s="13"/>
      <c r="Z184" s="13"/>
      <c r="AA184" s="13"/>
      <c r="AB184" s="13"/>
      <c r="AC184" s="13"/>
      <c r="AD184" s="13"/>
      <c r="AE184" s="13"/>
      <c r="AT184" s="234" t="s">
        <v>131</v>
      </c>
      <c r="AU184" s="234" t="s">
        <v>80</v>
      </c>
      <c r="AV184" s="13" t="s">
        <v>80</v>
      </c>
      <c r="AW184" s="13" t="s">
        <v>31</v>
      </c>
      <c r="AX184" s="13" t="s">
        <v>70</v>
      </c>
      <c r="AY184" s="234" t="s">
        <v>120</v>
      </c>
    </row>
    <row r="185" s="13" customFormat="1">
      <c r="A185" s="13"/>
      <c r="B185" s="224"/>
      <c r="C185" s="225"/>
      <c r="D185" s="219" t="s">
        <v>131</v>
      </c>
      <c r="E185" s="226" t="s">
        <v>19</v>
      </c>
      <c r="F185" s="227" t="s">
        <v>442</v>
      </c>
      <c r="G185" s="225"/>
      <c r="H185" s="228">
        <v>0</v>
      </c>
      <c r="I185" s="229"/>
      <c r="J185" s="225"/>
      <c r="K185" s="225"/>
      <c r="L185" s="230"/>
      <c r="M185" s="231"/>
      <c r="N185" s="232"/>
      <c r="O185" s="232"/>
      <c r="P185" s="232"/>
      <c r="Q185" s="232"/>
      <c r="R185" s="232"/>
      <c r="S185" s="232"/>
      <c r="T185" s="233"/>
      <c r="U185" s="13"/>
      <c r="V185" s="13"/>
      <c r="W185" s="13"/>
      <c r="X185" s="13"/>
      <c r="Y185" s="13"/>
      <c r="Z185" s="13"/>
      <c r="AA185" s="13"/>
      <c r="AB185" s="13"/>
      <c r="AC185" s="13"/>
      <c r="AD185" s="13"/>
      <c r="AE185" s="13"/>
      <c r="AT185" s="234" t="s">
        <v>131</v>
      </c>
      <c r="AU185" s="234" t="s">
        <v>80</v>
      </c>
      <c r="AV185" s="13" t="s">
        <v>80</v>
      </c>
      <c r="AW185" s="13" t="s">
        <v>31</v>
      </c>
      <c r="AX185" s="13" t="s">
        <v>70</v>
      </c>
      <c r="AY185" s="234" t="s">
        <v>120</v>
      </c>
    </row>
    <row r="186" s="13" customFormat="1">
      <c r="A186" s="13"/>
      <c r="B186" s="224"/>
      <c r="C186" s="225"/>
      <c r="D186" s="219" t="s">
        <v>131</v>
      </c>
      <c r="E186" s="226" t="s">
        <v>19</v>
      </c>
      <c r="F186" s="227" t="s">
        <v>466</v>
      </c>
      <c r="G186" s="225"/>
      <c r="H186" s="228">
        <v>23</v>
      </c>
      <c r="I186" s="229"/>
      <c r="J186" s="225"/>
      <c r="K186" s="225"/>
      <c r="L186" s="230"/>
      <c r="M186" s="231"/>
      <c r="N186" s="232"/>
      <c r="O186" s="232"/>
      <c r="P186" s="232"/>
      <c r="Q186" s="232"/>
      <c r="R186" s="232"/>
      <c r="S186" s="232"/>
      <c r="T186" s="233"/>
      <c r="U186" s="13"/>
      <c r="V186" s="13"/>
      <c r="W186" s="13"/>
      <c r="X186" s="13"/>
      <c r="Y186" s="13"/>
      <c r="Z186" s="13"/>
      <c r="AA186" s="13"/>
      <c r="AB186" s="13"/>
      <c r="AC186" s="13"/>
      <c r="AD186" s="13"/>
      <c r="AE186" s="13"/>
      <c r="AT186" s="234" t="s">
        <v>131</v>
      </c>
      <c r="AU186" s="234" t="s">
        <v>80</v>
      </c>
      <c r="AV186" s="13" t="s">
        <v>80</v>
      </c>
      <c r="AW186" s="13" t="s">
        <v>31</v>
      </c>
      <c r="AX186" s="13" t="s">
        <v>70</v>
      </c>
      <c r="AY186" s="234" t="s">
        <v>120</v>
      </c>
    </row>
    <row r="187" s="14" customFormat="1">
      <c r="A187" s="14"/>
      <c r="B187" s="235"/>
      <c r="C187" s="236"/>
      <c r="D187" s="219" t="s">
        <v>131</v>
      </c>
      <c r="E187" s="237" t="s">
        <v>19</v>
      </c>
      <c r="F187" s="238" t="s">
        <v>135</v>
      </c>
      <c r="G187" s="236"/>
      <c r="H187" s="239">
        <v>23</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131</v>
      </c>
      <c r="AU187" s="245" t="s">
        <v>80</v>
      </c>
      <c r="AV187" s="14" t="s">
        <v>127</v>
      </c>
      <c r="AW187" s="14" t="s">
        <v>31</v>
      </c>
      <c r="AX187" s="14" t="s">
        <v>78</v>
      </c>
      <c r="AY187" s="245" t="s">
        <v>120</v>
      </c>
    </row>
    <row r="188" s="2" customFormat="1" ht="14.4" customHeight="1">
      <c r="A188" s="38"/>
      <c r="B188" s="39"/>
      <c r="C188" s="246" t="s">
        <v>252</v>
      </c>
      <c r="D188" s="246" t="s">
        <v>152</v>
      </c>
      <c r="E188" s="247" t="s">
        <v>467</v>
      </c>
      <c r="F188" s="248" t="s">
        <v>468</v>
      </c>
      <c r="G188" s="249" t="s">
        <v>126</v>
      </c>
      <c r="H188" s="250">
        <v>92</v>
      </c>
      <c r="I188" s="251"/>
      <c r="J188" s="252">
        <f>ROUND(I188*H188,2)</f>
        <v>0</v>
      </c>
      <c r="K188" s="253"/>
      <c r="L188" s="254"/>
      <c r="M188" s="255" t="s">
        <v>19</v>
      </c>
      <c r="N188" s="256" t="s">
        <v>41</v>
      </c>
      <c r="O188" s="84"/>
      <c r="P188" s="215">
        <f>O188*H188</f>
        <v>0</v>
      </c>
      <c r="Q188" s="215">
        <v>0.00123</v>
      </c>
      <c r="R188" s="215">
        <f>Q188*H188</f>
        <v>0.11316</v>
      </c>
      <c r="S188" s="215">
        <v>0</v>
      </c>
      <c r="T188" s="216">
        <f>S188*H188</f>
        <v>0</v>
      </c>
      <c r="U188" s="38"/>
      <c r="V188" s="38"/>
      <c r="W188" s="38"/>
      <c r="X188" s="38"/>
      <c r="Y188" s="38"/>
      <c r="Z188" s="38"/>
      <c r="AA188" s="38"/>
      <c r="AB188" s="38"/>
      <c r="AC188" s="38"/>
      <c r="AD188" s="38"/>
      <c r="AE188" s="38"/>
      <c r="AR188" s="217" t="s">
        <v>155</v>
      </c>
      <c r="AT188" s="217" t="s">
        <v>152</v>
      </c>
      <c r="AU188" s="217" t="s">
        <v>80</v>
      </c>
      <c r="AY188" s="17" t="s">
        <v>120</v>
      </c>
      <c r="BE188" s="218">
        <f>IF(N188="základní",J188,0)</f>
        <v>0</v>
      </c>
      <c r="BF188" s="218">
        <f>IF(N188="snížená",J188,0)</f>
        <v>0</v>
      </c>
      <c r="BG188" s="218">
        <f>IF(N188="zákl. přenesená",J188,0)</f>
        <v>0</v>
      </c>
      <c r="BH188" s="218">
        <f>IF(N188="sníž. přenesená",J188,0)</f>
        <v>0</v>
      </c>
      <c r="BI188" s="218">
        <f>IF(N188="nulová",J188,0)</f>
        <v>0</v>
      </c>
      <c r="BJ188" s="17" t="s">
        <v>78</v>
      </c>
      <c r="BK188" s="218">
        <f>ROUND(I188*H188,2)</f>
        <v>0</v>
      </c>
      <c r="BL188" s="17" t="s">
        <v>127</v>
      </c>
      <c r="BM188" s="217" t="s">
        <v>469</v>
      </c>
    </row>
    <row r="189" s="2" customFormat="1">
      <c r="A189" s="38"/>
      <c r="B189" s="39"/>
      <c r="C189" s="40"/>
      <c r="D189" s="219" t="s">
        <v>129</v>
      </c>
      <c r="E189" s="40"/>
      <c r="F189" s="220" t="s">
        <v>468</v>
      </c>
      <c r="G189" s="40"/>
      <c r="H189" s="40"/>
      <c r="I189" s="221"/>
      <c r="J189" s="40"/>
      <c r="K189" s="40"/>
      <c r="L189" s="44"/>
      <c r="M189" s="222"/>
      <c r="N189" s="223"/>
      <c r="O189" s="84"/>
      <c r="P189" s="84"/>
      <c r="Q189" s="84"/>
      <c r="R189" s="84"/>
      <c r="S189" s="84"/>
      <c r="T189" s="85"/>
      <c r="U189" s="38"/>
      <c r="V189" s="38"/>
      <c r="W189" s="38"/>
      <c r="X189" s="38"/>
      <c r="Y189" s="38"/>
      <c r="Z189" s="38"/>
      <c r="AA189" s="38"/>
      <c r="AB189" s="38"/>
      <c r="AC189" s="38"/>
      <c r="AD189" s="38"/>
      <c r="AE189" s="38"/>
      <c r="AT189" s="17" t="s">
        <v>129</v>
      </c>
      <c r="AU189" s="17" t="s">
        <v>80</v>
      </c>
    </row>
    <row r="190" s="13" customFormat="1">
      <c r="A190" s="13"/>
      <c r="B190" s="224"/>
      <c r="C190" s="225"/>
      <c r="D190" s="219" t="s">
        <v>131</v>
      </c>
      <c r="E190" s="226" t="s">
        <v>19</v>
      </c>
      <c r="F190" s="227" t="s">
        <v>470</v>
      </c>
      <c r="G190" s="225"/>
      <c r="H190" s="228">
        <v>92</v>
      </c>
      <c r="I190" s="229"/>
      <c r="J190" s="225"/>
      <c r="K190" s="225"/>
      <c r="L190" s="230"/>
      <c r="M190" s="231"/>
      <c r="N190" s="232"/>
      <c r="O190" s="232"/>
      <c r="P190" s="232"/>
      <c r="Q190" s="232"/>
      <c r="R190" s="232"/>
      <c r="S190" s="232"/>
      <c r="T190" s="233"/>
      <c r="U190" s="13"/>
      <c r="V190" s="13"/>
      <c r="W190" s="13"/>
      <c r="X190" s="13"/>
      <c r="Y190" s="13"/>
      <c r="Z190" s="13"/>
      <c r="AA190" s="13"/>
      <c r="AB190" s="13"/>
      <c r="AC190" s="13"/>
      <c r="AD190" s="13"/>
      <c r="AE190" s="13"/>
      <c r="AT190" s="234" t="s">
        <v>131</v>
      </c>
      <c r="AU190" s="234" t="s">
        <v>80</v>
      </c>
      <c r="AV190" s="13" t="s">
        <v>80</v>
      </c>
      <c r="AW190" s="13" t="s">
        <v>31</v>
      </c>
      <c r="AX190" s="13" t="s">
        <v>78</v>
      </c>
      <c r="AY190" s="234" t="s">
        <v>120</v>
      </c>
    </row>
    <row r="191" s="2" customFormat="1" ht="14.4" customHeight="1">
      <c r="A191" s="38"/>
      <c r="B191" s="39"/>
      <c r="C191" s="246" t="s">
        <v>257</v>
      </c>
      <c r="D191" s="246" t="s">
        <v>152</v>
      </c>
      <c r="E191" s="247" t="s">
        <v>279</v>
      </c>
      <c r="F191" s="248" t="s">
        <v>280</v>
      </c>
      <c r="G191" s="249" t="s">
        <v>126</v>
      </c>
      <c r="H191" s="250">
        <v>46</v>
      </c>
      <c r="I191" s="251"/>
      <c r="J191" s="252">
        <f>ROUND(I191*H191,2)</f>
        <v>0</v>
      </c>
      <c r="K191" s="253"/>
      <c r="L191" s="254"/>
      <c r="M191" s="255" t="s">
        <v>19</v>
      </c>
      <c r="N191" s="256" t="s">
        <v>41</v>
      </c>
      <c r="O191" s="84"/>
      <c r="P191" s="215">
        <f>O191*H191</f>
        <v>0</v>
      </c>
      <c r="Q191" s="215">
        <v>0.00021000000000000001</v>
      </c>
      <c r="R191" s="215">
        <f>Q191*H191</f>
        <v>0.0096600000000000002</v>
      </c>
      <c r="S191" s="215">
        <v>0</v>
      </c>
      <c r="T191" s="216">
        <f>S191*H191</f>
        <v>0</v>
      </c>
      <c r="U191" s="38"/>
      <c r="V191" s="38"/>
      <c r="W191" s="38"/>
      <c r="X191" s="38"/>
      <c r="Y191" s="38"/>
      <c r="Z191" s="38"/>
      <c r="AA191" s="38"/>
      <c r="AB191" s="38"/>
      <c r="AC191" s="38"/>
      <c r="AD191" s="38"/>
      <c r="AE191" s="38"/>
      <c r="AR191" s="217" t="s">
        <v>155</v>
      </c>
      <c r="AT191" s="217" t="s">
        <v>152</v>
      </c>
      <c r="AU191" s="217" t="s">
        <v>80</v>
      </c>
      <c r="AY191" s="17" t="s">
        <v>120</v>
      </c>
      <c r="BE191" s="218">
        <f>IF(N191="základní",J191,0)</f>
        <v>0</v>
      </c>
      <c r="BF191" s="218">
        <f>IF(N191="snížená",J191,0)</f>
        <v>0</v>
      </c>
      <c r="BG191" s="218">
        <f>IF(N191="zákl. přenesená",J191,0)</f>
        <v>0</v>
      </c>
      <c r="BH191" s="218">
        <f>IF(N191="sníž. přenesená",J191,0)</f>
        <v>0</v>
      </c>
      <c r="BI191" s="218">
        <f>IF(N191="nulová",J191,0)</f>
        <v>0</v>
      </c>
      <c r="BJ191" s="17" t="s">
        <v>78</v>
      </c>
      <c r="BK191" s="218">
        <f>ROUND(I191*H191,2)</f>
        <v>0</v>
      </c>
      <c r="BL191" s="17" t="s">
        <v>127</v>
      </c>
      <c r="BM191" s="217" t="s">
        <v>471</v>
      </c>
    </row>
    <row r="192" s="2" customFormat="1">
      <c r="A192" s="38"/>
      <c r="B192" s="39"/>
      <c r="C192" s="40"/>
      <c r="D192" s="219" t="s">
        <v>129</v>
      </c>
      <c r="E192" s="40"/>
      <c r="F192" s="220" t="s">
        <v>280</v>
      </c>
      <c r="G192" s="40"/>
      <c r="H192" s="40"/>
      <c r="I192" s="221"/>
      <c r="J192" s="40"/>
      <c r="K192" s="40"/>
      <c r="L192" s="44"/>
      <c r="M192" s="222"/>
      <c r="N192" s="223"/>
      <c r="O192" s="84"/>
      <c r="P192" s="84"/>
      <c r="Q192" s="84"/>
      <c r="R192" s="84"/>
      <c r="S192" s="84"/>
      <c r="T192" s="85"/>
      <c r="U192" s="38"/>
      <c r="V192" s="38"/>
      <c r="W192" s="38"/>
      <c r="X192" s="38"/>
      <c r="Y192" s="38"/>
      <c r="Z192" s="38"/>
      <c r="AA192" s="38"/>
      <c r="AB192" s="38"/>
      <c r="AC192" s="38"/>
      <c r="AD192" s="38"/>
      <c r="AE192" s="38"/>
      <c r="AT192" s="17" t="s">
        <v>129</v>
      </c>
      <c r="AU192" s="17" t="s">
        <v>80</v>
      </c>
    </row>
    <row r="193" s="13" customFormat="1">
      <c r="A193" s="13"/>
      <c r="B193" s="224"/>
      <c r="C193" s="225"/>
      <c r="D193" s="219" t="s">
        <v>131</v>
      </c>
      <c r="E193" s="226" t="s">
        <v>19</v>
      </c>
      <c r="F193" s="227" t="s">
        <v>472</v>
      </c>
      <c r="G193" s="225"/>
      <c r="H193" s="228">
        <v>46</v>
      </c>
      <c r="I193" s="229"/>
      <c r="J193" s="225"/>
      <c r="K193" s="225"/>
      <c r="L193" s="230"/>
      <c r="M193" s="231"/>
      <c r="N193" s="232"/>
      <c r="O193" s="232"/>
      <c r="P193" s="232"/>
      <c r="Q193" s="232"/>
      <c r="R193" s="232"/>
      <c r="S193" s="232"/>
      <c r="T193" s="233"/>
      <c r="U193" s="13"/>
      <c r="V193" s="13"/>
      <c r="W193" s="13"/>
      <c r="X193" s="13"/>
      <c r="Y193" s="13"/>
      <c r="Z193" s="13"/>
      <c r="AA193" s="13"/>
      <c r="AB193" s="13"/>
      <c r="AC193" s="13"/>
      <c r="AD193" s="13"/>
      <c r="AE193" s="13"/>
      <c r="AT193" s="234" t="s">
        <v>131</v>
      </c>
      <c r="AU193" s="234" t="s">
        <v>80</v>
      </c>
      <c r="AV193" s="13" t="s">
        <v>80</v>
      </c>
      <c r="AW193" s="13" t="s">
        <v>31</v>
      </c>
      <c r="AX193" s="13" t="s">
        <v>78</v>
      </c>
      <c r="AY193" s="234" t="s">
        <v>120</v>
      </c>
    </row>
    <row r="194" s="2" customFormat="1" ht="14.4" customHeight="1">
      <c r="A194" s="38"/>
      <c r="B194" s="39"/>
      <c r="C194" s="205" t="s">
        <v>264</v>
      </c>
      <c r="D194" s="205" t="s">
        <v>123</v>
      </c>
      <c r="E194" s="206" t="s">
        <v>473</v>
      </c>
      <c r="F194" s="207" t="s">
        <v>474</v>
      </c>
      <c r="G194" s="208" t="s">
        <v>138</v>
      </c>
      <c r="H194" s="209">
        <v>324.63</v>
      </c>
      <c r="I194" s="210"/>
      <c r="J194" s="211">
        <f>ROUND(I194*H194,2)</f>
        <v>0</v>
      </c>
      <c r="K194" s="212"/>
      <c r="L194" s="44"/>
      <c r="M194" s="213" t="s">
        <v>19</v>
      </c>
      <c r="N194" s="214" t="s">
        <v>41</v>
      </c>
      <c r="O194" s="84"/>
      <c r="P194" s="215">
        <f>O194*H194</f>
        <v>0</v>
      </c>
      <c r="Q194" s="215">
        <v>0</v>
      </c>
      <c r="R194" s="215">
        <f>Q194*H194</f>
        <v>0</v>
      </c>
      <c r="S194" s="215">
        <v>0</v>
      </c>
      <c r="T194" s="216">
        <f>S194*H194</f>
        <v>0</v>
      </c>
      <c r="U194" s="38"/>
      <c r="V194" s="38"/>
      <c r="W194" s="38"/>
      <c r="X194" s="38"/>
      <c r="Y194" s="38"/>
      <c r="Z194" s="38"/>
      <c r="AA194" s="38"/>
      <c r="AB194" s="38"/>
      <c r="AC194" s="38"/>
      <c r="AD194" s="38"/>
      <c r="AE194" s="38"/>
      <c r="AR194" s="217" t="s">
        <v>127</v>
      </c>
      <c r="AT194" s="217" t="s">
        <v>123</v>
      </c>
      <c r="AU194" s="217" t="s">
        <v>80</v>
      </c>
      <c r="AY194" s="17" t="s">
        <v>120</v>
      </c>
      <c r="BE194" s="218">
        <f>IF(N194="základní",J194,0)</f>
        <v>0</v>
      </c>
      <c r="BF194" s="218">
        <f>IF(N194="snížená",J194,0)</f>
        <v>0</v>
      </c>
      <c r="BG194" s="218">
        <f>IF(N194="zákl. přenesená",J194,0)</f>
        <v>0</v>
      </c>
      <c r="BH194" s="218">
        <f>IF(N194="sníž. přenesená",J194,0)</f>
        <v>0</v>
      </c>
      <c r="BI194" s="218">
        <f>IF(N194="nulová",J194,0)</f>
        <v>0</v>
      </c>
      <c r="BJ194" s="17" t="s">
        <v>78</v>
      </c>
      <c r="BK194" s="218">
        <f>ROUND(I194*H194,2)</f>
        <v>0</v>
      </c>
      <c r="BL194" s="17" t="s">
        <v>127</v>
      </c>
      <c r="BM194" s="217" t="s">
        <v>475</v>
      </c>
    </row>
    <row r="195" s="2" customFormat="1">
      <c r="A195" s="38"/>
      <c r="B195" s="39"/>
      <c r="C195" s="40"/>
      <c r="D195" s="219" t="s">
        <v>129</v>
      </c>
      <c r="E195" s="40"/>
      <c r="F195" s="220" t="s">
        <v>476</v>
      </c>
      <c r="G195" s="40"/>
      <c r="H195" s="40"/>
      <c r="I195" s="221"/>
      <c r="J195" s="40"/>
      <c r="K195" s="40"/>
      <c r="L195" s="44"/>
      <c r="M195" s="222"/>
      <c r="N195" s="223"/>
      <c r="O195" s="84"/>
      <c r="P195" s="84"/>
      <c r="Q195" s="84"/>
      <c r="R195" s="84"/>
      <c r="S195" s="84"/>
      <c r="T195" s="85"/>
      <c r="U195" s="38"/>
      <c r="V195" s="38"/>
      <c r="W195" s="38"/>
      <c r="X195" s="38"/>
      <c r="Y195" s="38"/>
      <c r="Z195" s="38"/>
      <c r="AA195" s="38"/>
      <c r="AB195" s="38"/>
      <c r="AC195" s="38"/>
      <c r="AD195" s="38"/>
      <c r="AE195" s="38"/>
      <c r="AT195" s="17" t="s">
        <v>129</v>
      </c>
      <c r="AU195" s="17" t="s">
        <v>80</v>
      </c>
    </row>
    <row r="196" s="13" customFormat="1">
      <c r="A196" s="13"/>
      <c r="B196" s="224"/>
      <c r="C196" s="225"/>
      <c r="D196" s="219" t="s">
        <v>131</v>
      </c>
      <c r="E196" s="226" t="s">
        <v>19</v>
      </c>
      <c r="F196" s="227" t="s">
        <v>477</v>
      </c>
      <c r="G196" s="225"/>
      <c r="H196" s="228">
        <v>99.849999999999994</v>
      </c>
      <c r="I196" s="229"/>
      <c r="J196" s="225"/>
      <c r="K196" s="225"/>
      <c r="L196" s="230"/>
      <c r="M196" s="231"/>
      <c r="N196" s="232"/>
      <c r="O196" s="232"/>
      <c r="P196" s="232"/>
      <c r="Q196" s="232"/>
      <c r="R196" s="232"/>
      <c r="S196" s="232"/>
      <c r="T196" s="233"/>
      <c r="U196" s="13"/>
      <c r="V196" s="13"/>
      <c r="W196" s="13"/>
      <c r="X196" s="13"/>
      <c r="Y196" s="13"/>
      <c r="Z196" s="13"/>
      <c r="AA196" s="13"/>
      <c r="AB196" s="13"/>
      <c r="AC196" s="13"/>
      <c r="AD196" s="13"/>
      <c r="AE196" s="13"/>
      <c r="AT196" s="234" t="s">
        <v>131</v>
      </c>
      <c r="AU196" s="234" t="s">
        <v>80</v>
      </c>
      <c r="AV196" s="13" t="s">
        <v>80</v>
      </c>
      <c r="AW196" s="13" t="s">
        <v>31</v>
      </c>
      <c r="AX196" s="13" t="s">
        <v>70</v>
      </c>
      <c r="AY196" s="234" t="s">
        <v>120</v>
      </c>
    </row>
    <row r="197" s="13" customFormat="1">
      <c r="A197" s="13"/>
      <c r="B197" s="224"/>
      <c r="C197" s="225"/>
      <c r="D197" s="219" t="s">
        <v>131</v>
      </c>
      <c r="E197" s="226" t="s">
        <v>19</v>
      </c>
      <c r="F197" s="227" t="s">
        <v>478</v>
      </c>
      <c r="G197" s="225"/>
      <c r="H197" s="228">
        <v>112.39</v>
      </c>
      <c r="I197" s="229"/>
      <c r="J197" s="225"/>
      <c r="K197" s="225"/>
      <c r="L197" s="230"/>
      <c r="M197" s="231"/>
      <c r="N197" s="232"/>
      <c r="O197" s="232"/>
      <c r="P197" s="232"/>
      <c r="Q197" s="232"/>
      <c r="R197" s="232"/>
      <c r="S197" s="232"/>
      <c r="T197" s="233"/>
      <c r="U197" s="13"/>
      <c r="V197" s="13"/>
      <c r="W197" s="13"/>
      <c r="X197" s="13"/>
      <c r="Y197" s="13"/>
      <c r="Z197" s="13"/>
      <c r="AA197" s="13"/>
      <c r="AB197" s="13"/>
      <c r="AC197" s="13"/>
      <c r="AD197" s="13"/>
      <c r="AE197" s="13"/>
      <c r="AT197" s="234" t="s">
        <v>131</v>
      </c>
      <c r="AU197" s="234" t="s">
        <v>80</v>
      </c>
      <c r="AV197" s="13" t="s">
        <v>80</v>
      </c>
      <c r="AW197" s="13" t="s">
        <v>31</v>
      </c>
      <c r="AX197" s="13" t="s">
        <v>70</v>
      </c>
      <c r="AY197" s="234" t="s">
        <v>120</v>
      </c>
    </row>
    <row r="198" s="13" customFormat="1">
      <c r="A198" s="13"/>
      <c r="B198" s="224"/>
      <c r="C198" s="225"/>
      <c r="D198" s="219" t="s">
        <v>131</v>
      </c>
      <c r="E198" s="226" t="s">
        <v>19</v>
      </c>
      <c r="F198" s="227" t="s">
        <v>479</v>
      </c>
      <c r="G198" s="225"/>
      <c r="H198" s="228">
        <v>112.39</v>
      </c>
      <c r="I198" s="229"/>
      <c r="J198" s="225"/>
      <c r="K198" s="225"/>
      <c r="L198" s="230"/>
      <c r="M198" s="231"/>
      <c r="N198" s="232"/>
      <c r="O198" s="232"/>
      <c r="P198" s="232"/>
      <c r="Q198" s="232"/>
      <c r="R198" s="232"/>
      <c r="S198" s="232"/>
      <c r="T198" s="233"/>
      <c r="U198" s="13"/>
      <c r="V198" s="13"/>
      <c r="W198" s="13"/>
      <c r="X198" s="13"/>
      <c r="Y198" s="13"/>
      <c r="Z198" s="13"/>
      <c r="AA198" s="13"/>
      <c r="AB198" s="13"/>
      <c r="AC198" s="13"/>
      <c r="AD198" s="13"/>
      <c r="AE198" s="13"/>
      <c r="AT198" s="234" t="s">
        <v>131</v>
      </c>
      <c r="AU198" s="234" t="s">
        <v>80</v>
      </c>
      <c r="AV198" s="13" t="s">
        <v>80</v>
      </c>
      <c r="AW198" s="13" t="s">
        <v>31</v>
      </c>
      <c r="AX198" s="13" t="s">
        <v>70</v>
      </c>
      <c r="AY198" s="234" t="s">
        <v>120</v>
      </c>
    </row>
    <row r="199" s="14" customFormat="1">
      <c r="A199" s="14"/>
      <c r="B199" s="235"/>
      <c r="C199" s="236"/>
      <c r="D199" s="219" t="s">
        <v>131</v>
      </c>
      <c r="E199" s="237" t="s">
        <v>19</v>
      </c>
      <c r="F199" s="238" t="s">
        <v>135</v>
      </c>
      <c r="G199" s="236"/>
      <c r="H199" s="239">
        <v>324.63</v>
      </c>
      <c r="I199" s="240"/>
      <c r="J199" s="236"/>
      <c r="K199" s="236"/>
      <c r="L199" s="241"/>
      <c r="M199" s="242"/>
      <c r="N199" s="243"/>
      <c r="O199" s="243"/>
      <c r="P199" s="243"/>
      <c r="Q199" s="243"/>
      <c r="R199" s="243"/>
      <c r="S199" s="243"/>
      <c r="T199" s="244"/>
      <c r="U199" s="14"/>
      <c r="V199" s="14"/>
      <c r="W199" s="14"/>
      <c r="X199" s="14"/>
      <c r="Y199" s="14"/>
      <c r="Z199" s="14"/>
      <c r="AA199" s="14"/>
      <c r="AB199" s="14"/>
      <c r="AC199" s="14"/>
      <c r="AD199" s="14"/>
      <c r="AE199" s="14"/>
      <c r="AT199" s="245" t="s">
        <v>131</v>
      </c>
      <c r="AU199" s="245" t="s">
        <v>80</v>
      </c>
      <c r="AV199" s="14" t="s">
        <v>127</v>
      </c>
      <c r="AW199" s="14" t="s">
        <v>31</v>
      </c>
      <c r="AX199" s="14" t="s">
        <v>78</v>
      </c>
      <c r="AY199" s="245" t="s">
        <v>120</v>
      </c>
    </row>
    <row r="200" s="2" customFormat="1" ht="14.4" customHeight="1">
      <c r="A200" s="38"/>
      <c r="B200" s="39"/>
      <c r="C200" s="205" t="s">
        <v>7</v>
      </c>
      <c r="D200" s="205" t="s">
        <v>123</v>
      </c>
      <c r="E200" s="206" t="s">
        <v>480</v>
      </c>
      <c r="F200" s="207" t="s">
        <v>481</v>
      </c>
      <c r="G200" s="208" t="s">
        <v>237</v>
      </c>
      <c r="H200" s="209">
        <v>277.07999999999998</v>
      </c>
      <c r="I200" s="210"/>
      <c r="J200" s="211">
        <f>ROUND(I200*H200,2)</f>
        <v>0</v>
      </c>
      <c r="K200" s="212"/>
      <c r="L200" s="44"/>
      <c r="M200" s="213" t="s">
        <v>19</v>
      </c>
      <c r="N200" s="214" t="s">
        <v>41</v>
      </c>
      <c r="O200" s="84"/>
      <c r="P200" s="215">
        <f>O200*H200</f>
        <v>0</v>
      </c>
      <c r="Q200" s="215">
        <v>0</v>
      </c>
      <c r="R200" s="215">
        <f>Q200*H200</f>
        <v>0</v>
      </c>
      <c r="S200" s="215">
        <v>0</v>
      </c>
      <c r="T200" s="216">
        <f>S200*H200</f>
        <v>0</v>
      </c>
      <c r="U200" s="38"/>
      <c r="V200" s="38"/>
      <c r="W200" s="38"/>
      <c r="X200" s="38"/>
      <c r="Y200" s="38"/>
      <c r="Z200" s="38"/>
      <c r="AA200" s="38"/>
      <c r="AB200" s="38"/>
      <c r="AC200" s="38"/>
      <c r="AD200" s="38"/>
      <c r="AE200" s="38"/>
      <c r="AR200" s="217" t="s">
        <v>127</v>
      </c>
      <c r="AT200" s="217" t="s">
        <v>123</v>
      </c>
      <c r="AU200" s="217" t="s">
        <v>80</v>
      </c>
      <c r="AY200" s="17" t="s">
        <v>120</v>
      </c>
      <c r="BE200" s="218">
        <f>IF(N200="základní",J200,0)</f>
        <v>0</v>
      </c>
      <c r="BF200" s="218">
        <f>IF(N200="snížená",J200,0)</f>
        <v>0</v>
      </c>
      <c r="BG200" s="218">
        <f>IF(N200="zákl. přenesená",J200,0)</f>
        <v>0</v>
      </c>
      <c r="BH200" s="218">
        <f>IF(N200="sníž. přenesená",J200,0)</f>
        <v>0</v>
      </c>
      <c r="BI200" s="218">
        <f>IF(N200="nulová",J200,0)</f>
        <v>0</v>
      </c>
      <c r="BJ200" s="17" t="s">
        <v>78</v>
      </c>
      <c r="BK200" s="218">
        <f>ROUND(I200*H200,2)</f>
        <v>0</v>
      </c>
      <c r="BL200" s="17" t="s">
        <v>127</v>
      </c>
      <c r="BM200" s="217" t="s">
        <v>482</v>
      </c>
    </row>
    <row r="201" s="2" customFormat="1">
      <c r="A201" s="38"/>
      <c r="B201" s="39"/>
      <c r="C201" s="40"/>
      <c r="D201" s="219" t="s">
        <v>129</v>
      </c>
      <c r="E201" s="40"/>
      <c r="F201" s="220" t="s">
        <v>483</v>
      </c>
      <c r="G201" s="40"/>
      <c r="H201" s="40"/>
      <c r="I201" s="221"/>
      <c r="J201" s="40"/>
      <c r="K201" s="40"/>
      <c r="L201" s="44"/>
      <c r="M201" s="222"/>
      <c r="N201" s="223"/>
      <c r="O201" s="84"/>
      <c r="P201" s="84"/>
      <c r="Q201" s="84"/>
      <c r="R201" s="84"/>
      <c r="S201" s="84"/>
      <c r="T201" s="85"/>
      <c r="U201" s="38"/>
      <c r="V201" s="38"/>
      <c r="W201" s="38"/>
      <c r="X201" s="38"/>
      <c r="Y201" s="38"/>
      <c r="Z201" s="38"/>
      <c r="AA201" s="38"/>
      <c r="AB201" s="38"/>
      <c r="AC201" s="38"/>
      <c r="AD201" s="38"/>
      <c r="AE201" s="38"/>
      <c r="AT201" s="17" t="s">
        <v>129</v>
      </c>
      <c r="AU201" s="17" t="s">
        <v>80</v>
      </c>
    </row>
    <row r="202" s="13" customFormat="1">
      <c r="A202" s="13"/>
      <c r="B202" s="224"/>
      <c r="C202" s="225"/>
      <c r="D202" s="219" t="s">
        <v>131</v>
      </c>
      <c r="E202" s="226" t="s">
        <v>19</v>
      </c>
      <c r="F202" s="227" t="s">
        <v>484</v>
      </c>
      <c r="G202" s="225"/>
      <c r="H202" s="228">
        <v>244.08000000000001</v>
      </c>
      <c r="I202" s="229"/>
      <c r="J202" s="225"/>
      <c r="K202" s="225"/>
      <c r="L202" s="230"/>
      <c r="M202" s="231"/>
      <c r="N202" s="232"/>
      <c r="O202" s="232"/>
      <c r="P202" s="232"/>
      <c r="Q202" s="232"/>
      <c r="R202" s="232"/>
      <c r="S202" s="232"/>
      <c r="T202" s="233"/>
      <c r="U202" s="13"/>
      <c r="V202" s="13"/>
      <c r="W202" s="13"/>
      <c r="X202" s="13"/>
      <c r="Y202" s="13"/>
      <c r="Z202" s="13"/>
      <c r="AA202" s="13"/>
      <c r="AB202" s="13"/>
      <c r="AC202" s="13"/>
      <c r="AD202" s="13"/>
      <c r="AE202" s="13"/>
      <c r="AT202" s="234" t="s">
        <v>131</v>
      </c>
      <c r="AU202" s="234" t="s">
        <v>80</v>
      </c>
      <c r="AV202" s="13" t="s">
        <v>80</v>
      </c>
      <c r="AW202" s="13" t="s">
        <v>31</v>
      </c>
      <c r="AX202" s="13" t="s">
        <v>70</v>
      </c>
      <c r="AY202" s="234" t="s">
        <v>120</v>
      </c>
    </row>
    <row r="203" s="13" customFormat="1">
      <c r="A203" s="13"/>
      <c r="B203" s="224"/>
      <c r="C203" s="225"/>
      <c r="D203" s="219" t="s">
        <v>131</v>
      </c>
      <c r="E203" s="226" t="s">
        <v>19</v>
      </c>
      <c r="F203" s="227" t="s">
        <v>485</v>
      </c>
      <c r="G203" s="225"/>
      <c r="H203" s="228">
        <v>33</v>
      </c>
      <c r="I203" s="229"/>
      <c r="J203" s="225"/>
      <c r="K203" s="225"/>
      <c r="L203" s="230"/>
      <c r="M203" s="231"/>
      <c r="N203" s="232"/>
      <c r="O203" s="232"/>
      <c r="P203" s="232"/>
      <c r="Q203" s="232"/>
      <c r="R203" s="232"/>
      <c r="S203" s="232"/>
      <c r="T203" s="233"/>
      <c r="U203" s="13"/>
      <c r="V203" s="13"/>
      <c r="W203" s="13"/>
      <c r="X203" s="13"/>
      <c r="Y203" s="13"/>
      <c r="Z203" s="13"/>
      <c r="AA203" s="13"/>
      <c r="AB203" s="13"/>
      <c r="AC203" s="13"/>
      <c r="AD203" s="13"/>
      <c r="AE203" s="13"/>
      <c r="AT203" s="234" t="s">
        <v>131</v>
      </c>
      <c r="AU203" s="234" t="s">
        <v>80</v>
      </c>
      <c r="AV203" s="13" t="s">
        <v>80</v>
      </c>
      <c r="AW203" s="13" t="s">
        <v>31</v>
      </c>
      <c r="AX203" s="13" t="s">
        <v>70</v>
      </c>
      <c r="AY203" s="234" t="s">
        <v>120</v>
      </c>
    </row>
    <row r="204" s="14" customFormat="1">
      <c r="A204" s="14"/>
      <c r="B204" s="235"/>
      <c r="C204" s="236"/>
      <c r="D204" s="219" t="s">
        <v>131</v>
      </c>
      <c r="E204" s="237" t="s">
        <v>19</v>
      </c>
      <c r="F204" s="238" t="s">
        <v>135</v>
      </c>
      <c r="G204" s="236"/>
      <c r="H204" s="239">
        <v>277.07999999999998</v>
      </c>
      <c r="I204" s="240"/>
      <c r="J204" s="236"/>
      <c r="K204" s="236"/>
      <c r="L204" s="241"/>
      <c r="M204" s="242"/>
      <c r="N204" s="243"/>
      <c r="O204" s="243"/>
      <c r="P204" s="243"/>
      <c r="Q204" s="243"/>
      <c r="R204" s="243"/>
      <c r="S204" s="243"/>
      <c r="T204" s="244"/>
      <c r="U204" s="14"/>
      <c r="V204" s="14"/>
      <c r="W204" s="14"/>
      <c r="X204" s="14"/>
      <c r="Y204" s="14"/>
      <c r="Z204" s="14"/>
      <c r="AA204" s="14"/>
      <c r="AB204" s="14"/>
      <c r="AC204" s="14"/>
      <c r="AD204" s="14"/>
      <c r="AE204" s="14"/>
      <c r="AT204" s="245" t="s">
        <v>131</v>
      </c>
      <c r="AU204" s="245" t="s">
        <v>80</v>
      </c>
      <c r="AV204" s="14" t="s">
        <v>127</v>
      </c>
      <c r="AW204" s="14" t="s">
        <v>31</v>
      </c>
      <c r="AX204" s="14" t="s">
        <v>78</v>
      </c>
      <c r="AY204" s="245" t="s">
        <v>120</v>
      </c>
    </row>
    <row r="205" s="2" customFormat="1" ht="14.4" customHeight="1">
      <c r="A205" s="38"/>
      <c r="B205" s="39"/>
      <c r="C205" s="246" t="s">
        <v>278</v>
      </c>
      <c r="D205" s="246" t="s">
        <v>152</v>
      </c>
      <c r="E205" s="247" t="s">
        <v>245</v>
      </c>
      <c r="F205" s="248" t="s">
        <v>246</v>
      </c>
      <c r="G205" s="249" t="s">
        <v>247</v>
      </c>
      <c r="H205" s="250">
        <v>415.62</v>
      </c>
      <c r="I205" s="251"/>
      <c r="J205" s="252">
        <f>ROUND(I205*H205,2)</f>
        <v>0</v>
      </c>
      <c r="K205" s="253"/>
      <c r="L205" s="254"/>
      <c r="M205" s="255" t="s">
        <v>19</v>
      </c>
      <c r="N205" s="256" t="s">
        <v>41</v>
      </c>
      <c r="O205" s="84"/>
      <c r="P205" s="215">
        <f>O205*H205</f>
        <v>0</v>
      </c>
      <c r="Q205" s="215">
        <v>1</v>
      </c>
      <c r="R205" s="215">
        <f>Q205*H205</f>
        <v>415.62</v>
      </c>
      <c r="S205" s="215">
        <v>0</v>
      </c>
      <c r="T205" s="216">
        <f>S205*H205</f>
        <v>0</v>
      </c>
      <c r="U205" s="38"/>
      <c r="V205" s="38"/>
      <c r="W205" s="38"/>
      <c r="X205" s="38"/>
      <c r="Y205" s="38"/>
      <c r="Z205" s="38"/>
      <c r="AA205" s="38"/>
      <c r="AB205" s="38"/>
      <c r="AC205" s="38"/>
      <c r="AD205" s="38"/>
      <c r="AE205" s="38"/>
      <c r="AR205" s="217" t="s">
        <v>155</v>
      </c>
      <c r="AT205" s="217" t="s">
        <v>152</v>
      </c>
      <c r="AU205" s="217" t="s">
        <v>80</v>
      </c>
      <c r="AY205" s="17" t="s">
        <v>120</v>
      </c>
      <c r="BE205" s="218">
        <f>IF(N205="základní",J205,0)</f>
        <v>0</v>
      </c>
      <c r="BF205" s="218">
        <f>IF(N205="snížená",J205,0)</f>
        <v>0</v>
      </c>
      <c r="BG205" s="218">
        <f>IF(N205="zákl. přenesená",J205,0)</f>
        <v>0</v>
      </c>
      <c r="BH205" s="218">
        <f>IF(N205="sníž. přenesená",J205,0)</f>
        <v>0</v>
      </c>
      <c r="BI205" s="218">
        <f>IF(N205="nulová",J205,0)</f>
        <v>0</v>
      </c>
      <c r="BJ205" s="17" t="s">
        <v>78</v>
      </c>
      <c r="BK205" s="218">
        <f>ROUND(I205*H205,2)</f>
        <v>0</v>
      </c>
      <c r="BL205" s="17" t="s">
        <v>127</v>
      </c>
      <c r="BM205" s="217" t="s">
        <v>486</v>
      </c>
    </row>
    <row r="206" s="2" customFormat="1">
      <c r="A206" s="38"/>
      <c r="B206" s="39"/>
      <c r="C206" s="40"/>
      <c r="D206" s="219" t="s">
        <v>129</v>
      </c>
      <c r="E206" s="40"/>
      <c r="F206" s="220" t="s">
        <v>246</v>
      </c>
      <c r="G206" s="40"/>
      <c r="H206" s="40"/>
      <c r="I206" s="221"/>
      <c r="J206" s="40"/>
      <c r="K206" s="40"/>
      <c r="L206" s="44"/>
      <c r="M206" s="222"/>
      <c r="N206" s="223"/>
      <c r="O206" s="84"/>
      <c r="P206" s="84"/>
      <c r="Q206" s="84"/>
      <c r="R206" s="84"/>
      <c r="S206" s="84"/>
      <c r="T206" s="85"/>
      <c r="U206" s="38"/>
      <c r="V206" s="38"/>
      <c r="W206" s="38"/>
      <c r="X206" s="38"/>
      <c r="Y206" s="38"/>
      <c r="Z206" s="38"/>
      <c r="AA206" s="38"/>
      <c r="AB206" s="38"/>
      <c r="AC206" s="38"/>
      <c r="AD206" s="38"/>
      <c r="AE206" s="38"/>
      <c r="AT206" s="17" t="s">
        <v>129</v>
      </c>
      <c r="AU206" s="17" t="s">
        <v>80</v>
      </c>
    </row>
    <row r="207" s="13" customFormat="1">
      <c r="A207" s="13"/>
      <c r="B207" s="224"/>
      <c r="C207" s="225"/>
      <c r="D207" s="219" t="s">
        <v>131</v>
      </c>
      <c r="E207" s="226" t="s">
        <v>19</v>
      </c>
      <c r="F207" s="227" t="s">
        <v>487</v>
      </c>
      <c r="G207" s="225"/>
      <c r="H207" s="228">
        <v>415.62</v>
      </c>
      <c r="I207" s="229"/>
      <c r="J207" s="225"/>
      <c r="K207" s="225"/>
      <c r="L207" s="230"/>
      <c r="M207" s="231"/>
      <c r="N207" s="232"/>
      <c r="O207" s="232"/>
      <c r="P207" s="232"/>
      <c r="Q207" s="232"/>
      <c r="R207" s="232"/>
      <c r="S207" s="232"/>
      <c r="T207" s="233"/>
      <c r="U207" s="13"/>
      <c r="V207" s="13"/>
      <c r="W207" s="13"/>
      <c r="X207" s="13"/>
      <c r="Y207" s="13"/>
      <c r="Z207" s="13"/>
      <c r="AA207" s="13"/>
      <c r="AB207" s="13"/>
      <c r="AC207" s="13"/>
      <c r="AD207" s="13"/>
      <c r="AE207" s="13"/>
      <c r="AT207" s="234" t="s">
        <v>131</v>
      </c>
      <c r="AU207" s="234" t="s">
        <v>80</v>
      </c>
      <c r="AV207" s="13" t="s">
        <v>80</v>
      </c>
      <c r="AW207" s="13" t="s">
        <v>31</v>
      </c>
      <c r="AX207" s="13" t="s">
        <v>78</v>
      </c>
      <c r="AY207" s="234" t="s">
        <v>120</v>
      </c>
    </row>
    <row r="208" s="2" customFormat="1" ht="24.15" customHeight="1">
      <c r="A208" s="38"/>
      <c r="B208" s="39"/>
      <c r="C208" s="205" t="s">
        <v>282</v>
      </c>
      <c r="D208" s="205" t="s">
        <v>123</v>
      </c>
      <c r="E208" s="206" t="s">
        <v>253</v>
      </c>
      <c r="F208" s="207" t="s">
        <v>254</v>
      </c>
      <c r="G208" s="208" t="s">
        <v>247</v>
      </c>
      <c r="H208" s="209">
        <v>415.62</v>
      </c>
      <c r="I208" s="210"/>
      <c r="J208" s="211">
        <f>ROUND(I208*H208,2)</f>
        <v>0</v>
      </c>
      <c r="K208" s="212"/>
      <c r="L208" s="44"/>
      <c r="M208" s="213" t="s">
        <v>19</v>
      </c>
      <c r="N208" s="214" t="s">
        <v>41</v>
      </c>
      <c r="O208" s="84"/>
      <c r="P208" s="215">
        <f>O208*H208</f>
        <v>0</v>
      </c>
      <c r="Q208" s="215">
        <v>0</v>
      </c>
      <c r="R208" s="215">
        <f>Q208*H208</f>
        <v>0</v>
      </c>
      <c r="S208" s="215">
        <v>0</v>
      </c>
      <c r="T208" s="216">
        <f>S208*H208</f>
        <v>0</v>
      </c>
      <c r="U208" s="38"/>
      <c r="V208" s="38"/>
      <c r="W208" s="38"/>
      <c r="X208" s="38"/>
      <c r="Y208" s="38"/>
      <c r="Z208" s="38"/>
      <c r="AA208" s="38"/>
      <c r="AB208" s="38"/>
      <c r="AC208" s="38"/>
      <c r="AD208" s="38"/>
      <c r="AE208" s="38"/>
      <c r="AR208" s="217" t="s">
        <v>127</v>
      </c>
      <c r="AT208" s="217" t="s">
        <v>123</v>
      </c>
      <c r="AU208" s="217" t="s">
        <v>80</v>
      </c>
      <c r="AY208" s="17" t="s">
        <v>120</v>
      </c>
      <c r="BE208" s="218">
        <f>IF(N208="základní",J208,0)</f>
        <v>0</v>
      </c>
      <c r="BF208" s="218">
        <f>IF(N208="snížená",J208,0)</f>
        <v>0</v>
      </c>
      <c r="BG208" s="218">
        <f>IF(N208="zákl. přenesená",J208,0)</f>
        <v>0</v>
      </c>
      <c r="BH208" s="218">
        <f>IF(N208="sníž. přenesená",J208,0)</f>
        <v>0</v>
      </c>
      <c r="BI208" s="218">
        <f>IF(N208="nulová",J208,0)</f>
        <v>0</v>
      </c>
      <c r="BJ208" s="17" t="s">
        <v>78</v>
      </c>
      <c r="BK208" s="218">
        <f>ROUND(I208*H208,2)</f>
        <v>0</v>
      </c>
      <c r="BL208" s="17" t="s">
        <v>127</v>
      </c>
      <c r="BM208" s="217" t="s">
        <v>488</v>
      </c>
    </row>
    <row r="209" s="2" customFormat="1">
      <c r="A209" s="38"/>
      <c r="B209" s="39"/>
      <c r="C209" s="40"/>
      <c r="D209" s="219" t="s">
        <v>129</v>
      </c>
      <c r="E209" s="40"/>
      <c r="F209" s="220" t="s">
        <v>256</v>
      </c>
      <c r="G209" s="40"/>
      <c r="H209" s="40"/>
      <c r="I209" s="221"/>
      <c r="J209" s="40"/>
      <c r="K209" s="40"/>
      <c r="L209" s="44"/>
      <c r="M209" s="222"/>
      <c r="N209" s="223"/>
      <c r="O209" s="84"/>
      <c r="P209" s="84"/>
      <c r="Q209" s="84"/>
      <c r="R209" s="84"/>
      <c r="S209" s="84"/>
      <c r="T209" s="85"/>
      <c r="U209" s="38"/>
      <c r="V209" s="38"/>
      <c r="W209" s="38"/>
      <c r="X209" s="38"/>
      <c r="Y209" s="38"/>
      <c r="Z209" s="38"/>
      <c r="AA209" s="38"/>
      <c r="AB209" s="38"/>
      <c r="AC209" s="38"/>
      <c r="AD209" s="38"/>
      <c r="AE209" s="38"/>
      <c r="AT209" s="17" t="s">
        <v>129</v>
      </c>
      <c r="AU209" s="17" t="s">
        <v>80</v>
      </c>
    </row>
    <row r="210" s="2" customFormat="1" ht="24.15" customHeight="1">
      <c r="A210" s="38"/>
      <c r="B210" s="39"/>
      <c r="C210" s="205" t="s">
        <v>286</v>
      </c>
      <c r="D210" s="205" t="s">
        <v>123</v>
      </c>
      <c r="E210" s="206" t="s">
        <v>489</v>
      </c>
      <c r="F210" s="207" t="s">
        <v>490</v>
      </c>
      <c r="G210" s="208" t="s">
        <v>247</v>
      </c>
      <c r="H210" s="209">
        <v>0.023</v>
      </c>
      <c r="I210" s="210"/>
      <c r="J210" s="211">
        <f>ROUND(I210*H210,2)</f>
        <v>0</v>
      </c>
      <c r="K210" s="212"/>
      <c r="L210" s="44"/>
      <c r="M210" s="213" t="s">
        <v>19</v>
      </c>
      <c r="N210" s="214" t="s">
        <v>41</v>
      </c>
      <c r="O210" s="84"/>
      <c r="P210" s="215">
        <f>O210*H210</f>
        <v>0</v>
      </c>
      <c r="Q210" s="215">
        <v>0</v>
      </c>
      <c r="R210" s="215">
        <f>Q210*H210</f>
        <v>0</v>
      </c>
      <c r="S210" s="215">
        <v>0</v>
      </c>
      <c r="T210" s="216">
        <f>S210*H210</f>
        <v>0</v>
      </c>
      <c r="U210" s="38"/>
      <c r="V210" s="38"/>
      <c r="W210" s="38"/>
      <c r="X210" s="38"/>
      <c r="Y210" s="38"/>
      <c r="Z210" s="38"/>
      <c r="AA210" s="38"/>
      <c r="AB210" s="38"/>
      <c r="AC210" s="38"/>
      <c r="AD210" s="38"/>
      <c r="AE210" s="38"/>
      <c r="AR210" s="217" t="s">
        <v>127</v>
      </c>
      <c r="AT210" s="217" t="s">
        <v>123</v>
      </c>
      <c r="AU210" s="217" t="s">
        <v>80</v>
      </c>
      <c r="AY210" s="17" t="s">
        <v>120</v>
      </c>
      <c r="BE210" s="218">
        <f>IF(N210="základní",J210,0)</f>
        <v>0</v>
      </c>
      <c r="BF210" s="218">
        <f>IF(N210="snížená",J210,0)</f>
        <v>0</v>
      </c>
      <c r="BG210" s="218">
        <f>IF(N210="zákl. přenesená",J210,0)</f>
        <v>0</v>
      </c>
      <c r="BH210" s="218">
        <f>IF(N210="sníž. přenesená",J210,0)</f>
        <v>0</v>
      </c>
      <c r="BI210" s="218">
        <f>IF(N210="nulová",J210,0)</f>
        <v>0</v>
      </c>
      <c r="BJ210" s="17" t="s">
        <v>78</v>
      </c>
      <c r="BK210" s="218">
        <f>ROUND(I210*H210,2)</f>
        <v>0</v>
      </c>
      <c r="BL210" s="17" t="s">
        <v>127</v>
      </c>
      <c r="BM210" s="217" t="s">
        <v>491</v>
      </c>
    </row>
    <row r="211" s="2" customFormat="1">
      <c r="A211" s="38"/>
      <c r="B211" s="39"/>
      <c r="C211" s="40"/>
      <c r="D211" s="219" t="s">
        <v>129</v>
      </c>
      <c r="E211" s="40"/>
      <c r="F211" s="220" t="s">
        <v>492</v>
      </c>
      <c r="G211" s="40"/>
      <c r="H211" s="40"/>
      <c r="I211" s="221"/>
      <c r="J211" s="40"/>
      <c r="K211" s="40"/>
      <c r="L211" s="44"/>
      <c r="M211" s="222"/>
      <c r="N211" s="223"/>
      <c r="O211" s="84"/>
      <c r="P211" s="84"/>
      <c r="Q211" s="84"/>
      <c r="R211" s="84"/>
      <c r="S211" s="84"/>
      <c r="T211" s="85"/>
      <c r="U211" s="38"/>
      <c r="V211" s="38"/>
      <c r="W211" s="38"/>
      <c r="X211" s="38"/>
      <c r="Y211" s="38"/>
      <c r="Z211" s="38"/>
      <c r="AA211" s="38"/>
      <c r="AB211" s="38"/>
      <c r="AC211" s="38"/>
      <c r="AD211" s="38"/>
      <c r="AE211" s="38"/>
      <c r="AT211" s="17" t="s">
        <v>129</v>
      </c>
      <c r="AU211" s="17" t="s">
        <v>80</v>
      </c>
    </row>
    <row r="212" s="15" customFormat="1">
      <c r="A212" s="15"/>
      <c r="B212" s="257"/>
      <c r="C212" s="258"/>
      <c r="D212" s="219" t="s">
        <v>131</v>
      </c>
      <c r="E212" s="259" t="s">
        <v>19</v>
      </c>
      <c r="F212" s="260" t="s">
        <v>493</v>
      </c>
      <c r="G212" s="258"/>
      <c r="H212" s="259" t="s">
        <v>19</v>
      </c>
      <c r="I212" s="261"/>
      <c r="J212" s="258"/>
      <c r="K212" s="258"/>
      <c r="L212" s="262"/>
      <c r="M212" s="263"/>
      <c r="N212" s="264"/>
      <c r="O212" s="264"/>
      <c r="P212" s="264"/>
      <c r="Q212" s="264"/>
      <c r="R212" s="264"/>
      <c r="S212" s="264"/>
      <c r="T212" s="265"/>
      <c r="U212" s="15"/>
      <c r="V212" s="15"/>
      <c r="W212" s="15"/>
      <c r="X212" s="15"/>
      <c r="Y212" s="15"/>
      <c r="Z212" s="15"/>
      <c r="AA212" s="15"/>
      <c r="AB212" s="15"/>
      <c r="AC212" s="15"/>
      <c r="AD212" s="15"/>
      <c r="AE212" s="15"/>
      <c r="AT212" s="266" t="s">
        <v>131</v>
      </c>
      <c r="AU212" s="266" t="s">
        <v>80</v>
      </c>
      <c r="AV212" s="15" t="s">
        <v>78</v>
      </c>
      <c r="AW212" s="15" t="s">
        <v>31</v>
      </c>
      <c r="AX212" s="15" t="s">
        <v>70</v>
      </c>
      <c r="AY212" s="266" t="s">
        <v>120</v>
      </c>
    </row>
    <row r="213" s="13" customFormat="1">
      <c r="A213" s="13"/>
      <c r="B213" s="224"/>
      <c r="C213" s="225"/>
      <c r="D213" s="219" t="s">
        <v>131</v>
      </c>
      <c r="E213" s="226" t="s">
        <v>19</v>
      </c>
      <c r="F213" s="227" t="s">
        <v>494</v>
      </c>
      <c r="G213" s="225"/>
      <c r="H213" s="228">
        <v>0.023</v>
      </c>
      <c r="I213" s="229"/>
      <c r="J213" s="225"/>
      <c r="K213" s="225"/>
      <c r="L213" s="230"/>
      <c r="M213" s="231"/>
      <c r="N213" s="232"/>
      <c r="O213" s="232"/>
      <c r="P213" s="232"/>
      <c r="Q213" s="232"/>
      <c r="R213" s="232"/>
      <c r="S213" s="232"/>
      <c r="T213" s="233"/>
      <c r="U213" s="13"/>
      <c r="V213" s="13"/>
      <c r="W213" s="13"/>
      <c r="X213" s="13"/>
      <c r="Y213" s="13"/>
      <c r="Z213" s="13"/>
      <c r="AA213" s="13"/>
      <c r="AB213" s="13"/>
      <c r="AC213" s="13"/>
      <c r="AD213" s="13"/>
      <c r="AE213" s="13"/>
      <c r="AT213" s="234" t="s">
        <v>131</v>
      </c>
      <c r="AU213" s="234" t="s">
        <v>80</v>
      </c>
      <c r="AV213" s="13" t="s">
        <v>80</v>
      </c>
      <c r="AW213" s="13" t="s">
        <v>31</v>
      </c>
      <c r="AX213" s="13" t="s">
        <v>78</v>
      </c>
      <c r="AY213" s="234" t="s">
        <v>120</v>
      </c>
    </row>
    <row r="214" s="2" customFormat="1" ht="24.15" customHeight="1">
      <c r="A214" s="38"/>
      <c r="B214" s="39"/>
      <c r="C214" s="205" t="s">
        <v>292</v>
      </c>
      <c r="D214" s="205" t="s">
        <v>123</v>
      </c>
      <c r="E214" s="206" t="s">
        <v>325</v>
      </c>
      <c r="F214" s="207" t="s">
        <v>326</v>
      </c>
      <c r="G214" s="208" t="s">
        <v>247</v>
      </c>
      <c r="H214" s="209">
        <v>4.5650000000000004</v>
      </c>
      <c r="I214" s="210"/>
      <c r="J214" s="211">
        <f>ROUND(I214*H214,2)</f>
        <v>0</v>
      </c>
      <c r="K214" s="212"/>
      <c r="L214" s="44"/>
      <c r="M214" s="213" t="s">
        <v>19</v>
      </c>
      <c r="N214" s="214" t="s">
        <v>41</v>
      </c>
      <c r="O214" s="84"/>
      <c r="P214" s="215">
        <f>O214*H214</f>
        <v>0</v>
      </c>
      <c r="Q214" s="215">
        <v>0</v>
      </c>
      <c r="R214" s="215">
        <f>Q214*H214</f>
        <v>0</v>
      </c>
      <c r="S214" s="215">
        <v>0</v>
      </c>
      <c r="T214" s="216">
        <f>S214*H214</f>
        <v>0</v>
      </c>
      <c r="U214" s="38"/>
      <c r="V214" s="38"/>
      <c r="W214" s="38"/>
      <c r="X214" s="38"/>
      <c r="Y214" s="38"/>
      <c r="Z214" s="38"/>
      <c r="AA214" s="38"/>
      <c r="AB214" s="38"/>
      <c r="AC214" s="38"/>
      <c r="AD214" s="38"/>
      <c r="AE214" s="38"/>
      <c r="AR214" s="217" t="s">
        <v>127</v>
      </c>
      <c r="AT214" s="217" t="s">
        <v>123</v>
      </c>
      <c r="AU214" s="217" t="s">
        <v>80</v>
      </c>
      <c r="AY214" s="17" t="s">
        <v>120</v>
      </c>
      <c r="BE214" s="218">
        <f>IF(N214="základní",J214,0)</f>
        <v>0</v>
      </c>
      <c r="BF214" s="218">
        <f>IF(N214="snížená",J214,0)</f>
        <v>0</v>
      </c>
      <c r="BG214" s="218">
        <f>IF(N214="zákl. přenesená",J214,0)</f>
        <v>0</v>
      </c>
      <c r="BH214" s="218">
        <f>IF(N214="sníž. přenesená",J214,0)</f>
        <v>0</v>
      </c>
      <c r="BI214" s="218">
        <f>IF(N214="nulová",J214,0)</f>
        <v>0</v>
      </c>
      <c r="BJ214" s="17" t="s">
        <v>78</v>
      </c>
      <c r="BK214" s="218">
        <f>ROUND(I214*H214,2)</f>
        <v>0</v>
      </c>
      <c r="BL214" s="17" t="s">
        <v>127</v>
      </c>
      <c r="BM214" s="217" t="s">
        <v>495</v>
      </c>
    </row>
    <row r="215" s="2" customFormat="1">
      <c r="A215" s="38"/>
      <c r="B215" s="39"/>
      <c r="C215" s="40"/>
      <c r="D215" s="219" t="s">
        <v>129</v>
      </c>
      <c r="E215" s="40"/>
      <c r="F215" s="220" t="s">
        <v>328</v>
      </c>
      <c r="G215" s="40"/>
      <c r="H215" s="40"/>
      <c r="I215" s="221"/>
      <c r="J215" s="40"/>
      <c r="K215" s="40"/>
      <c r="L215" s="44"/>
      <c r="M215" s="222"/>
      <c r="N215" s="223"/>
      <c r="O215" s="84"/>
      <c r="P215" s="84"/>
      <c r="Q215" s="84"/>
      <c r="R215" s="84"/>
      <c r="S215" s="84"/>
      <c r="T215" s="85"/>
      <c r="U215" s="38"/>
      <c r="V215" s="38"/>
      <c r="W215" s="38"/>
      <c r="X215" s="38"/>
      <c r="Y215" s="38"/>
      <c r="Z215" s="38"/>
      <c r="AA215" s="38"/>
      <c r="AB215" s="38"/>
      <c r="AC215" s="38"/>
      <c r="AD215" s="38"/>
      <c r="AE215" s="38"/>
      <c r="AT215" s="17" t="s">
        <v>129</v>
      </c>
      <c r="AU215" s="17" t="s">
        <v>80</v>
      </c>
    </row>
    <row r="216" s="15" customFormat="1">
      <c r="A216" s="15"/>
      <c r="B216" s="257"/>
      <c r="C216" s="258"/>
      <c r="D216" s="219" t="s">
        <v>131</v>
      </c>
      <c r="E216" s="259" t="s">
        <v>19</v>
      </c>
      <c r="F216" s="260" t="s">
        <v>496</v>
      </c>
      <c r="G216" s="258"/>
      <c r="H216" s="259" t="s">
        <v>19</v>
      </c>
      <c r="I216" s="261"/>
      <c r="J216" s="258"/>
      <c r="K216" s="258"/>
      <c r="L216" s="262"/>
      <c r="M216" s="263"/>
      <c r="N216" s="264"/>
      <c r="O216" s="264"/>
      <c r="P216" s="264"/>
      <c r="Q216" s="264"/>
      <c r="R216" s="264"/>
      <c r="S216" s="264"/>
      <c r="T216" s="265"/>
      <c r="U216" s="15"/>
      <c r="V216" s="15"/>
      <c r="W216" s="15"/>
      <c r="X216" s="15"/>
      <c r="Y216" s="15"/>
      <c r="Z216" s="15"/>
      <c r="AA216" s="15"/>
      <c r="AB216" s="15"/>
      <c r="AC216" s="15"/>
      <c r="AD216" s="15"/>
      <c r="AE216" s="15"/>
      <c r="AT216" s="266" t="s">
        <v>131</v>
      </c>
      <c r="AU216" s="266" t="s">
        <v>80</v>
      </c>
      <c r="AV216" s="15" t="s">
        <v>78</v>
      </c>
      <c r="AW216" s="15" t="s">
        <v>31</v>
      </c>
      <c r="AX216" s="15" t="s">
        <v>70</v>
      </c>
      <c r="AY216" s="266" t="s">
        <v>120</v>
      </c>
    </row>
    <row r="217" s="13" customFormat="1">
      <c r="A217" s="13"/>
      <c r="B217" s="224"/>
      <c r="C217" s="225"/>
      <c r="D217" s="219" t="s">
        <v>131</v>
      </c>
      <c r="E217" s="226" t="s">
        <v>19</v>
      </c>
      <c r="F217" s="227" t="s">
        <v>497</v>
      </c>
      <c r="G217" s="225"/>
      <c r="H217" s="228">
        <v>4.5650000000000004</v>
      </c>
      <c r="I217" s="229"/>
      <c r="J217" s="225"/>
      <c r="K217" s="225"/>
      <c r="L217" s="230"/>
      <c r="M217" s="231"/>
      <c r="N217" s="232"/>
      <c r="O217" s="232"/>
      <c r="P217" s="232"/>
      <c r="Q217" s="232"/>
      <c r="R217" s="232"/>
      <c r="S217" s="232"/>
      <c r="T217" s="233"/>
      <c r="U217" s="13"/>
      <c r="V217" s="13"/>
      <c r="W217" s="13"/>
      <c r="X217" s="13"/>
      <c r="Y217" s="13"/>
      <c r="Z217" s="13"/>
      <c r="AA217" s="13"/>
      <c r="AB217" s="13"/>
      <c r="AC217" s="13"/>
      <c r="AD217" s="13"/>
      <c r="AE217" s="13"/>
      <c r="AT217" s="234" t="s">
        <v>131</v>
      </c>
      <c r="AU217" s="234" t="s">
        <v>80</v>
      </c>
      <c r="AV217" s="13" t="s">
        <v>80</v>
      </c>
      <c r="AW217" s="13" t="s">
        <v>31</v>
      </c>
      <c r="AX217" s="13" t="s">
        <v>78</v>
      </c>
      <c r="AY217" s="234" t="s">
        <v>120</v>
      </c>
    </row>
    <row r="218" s="2" customFormat="1" ht="24.15" customHeight="1">
      <c r="A218" s="38"/>
      <c r="B218" s="39"/>
      <c r="C218" s="205" t="s">
        <v>298</v>
      </c>
      <c r="D218" s="205" t="s">
        <v>123</v>
      </c>
      <c r="E218" s="206" t="s">
        <v>354</v>
      </c>
      <c r="F218" s="207" t="s">
        <v>355</v>
      </c>
      <c r="G218" s="208" t="s">
        <v>247</v>
      </c>
      <c r="H218" s="209">
        <v>439.34399999999999</v>
      </c>
      <c r="I218" s="210"/>
      <c r="J218" s="211">
        <f>ROUND(I218*H218,2)</f>
        <v>0</v>
      </c>
      <c r="K218" s="212"/>
      <c r="L218" s="44"/>
      <c r="M218" s="213" t="s">
        <v>19</v>
      </c>
      <c r="N218" s="214" t="s">
        <v>41</v>
      </c>
      <c r="O218" s="84"/>
      <c r="P218" s="215">
        <f>O218*H218</f>
        <v>0</v>
      </c>
      <c r="Q218" s="215">
        <v>0</v>
      </c>
      <c r="R218" s="215">
        <f>Q218*H218</f>
        <v>0</v>
      </c>
      <c r="S218" s="215">
        <v>0</v>
      </c>
      <c r="T218" s="216">
        <f>S218*H218</f>
        <v>0</v>
      </c>
      <c r="U218" s="38"/>
      <c r="V218" s="38"/>
      <c r="W218" s="38"/>
      <c r="X218" s="38"/>
      <c r="Y218" s="38"/>
      <c r="Z218" s="38"/>
      <c r="AA218" s="38"/>
      <c r="AB218" s="38"/>
      <c r="AC218" s="38"/>
      <c r="AD218" s="38"/>
      <c r="AE218" s="38"/>
      <c r="AR218" s="217" t="s">
        <v>127</v>
      </c>
      <c r="AT218" s="217" t="s">
        <v>123</v>
      </c>
      <c r="AU218" s="217" t="s">
        <v>80</v>
      </c>
      <c r="AY218" s="17" t="s">
        <v>120</v>
      </c>
      <c r="BE218" s="218">
        <f>IF(N218="základní",J218,0)</f>
        <v>0</v>
      </c>
      <c r="BF218" s="218">
        <f>IF(N218="snížená",J218,0)</f>
        <v>0</v>
      </c>
      <c r="BG218" s="218">
        <f>IF(N218="zákl. přenesená",J218,0)</f>
        <v>0</v>
      </c>
      <c r="BH218" s="218">
        <f>IF(N218="sníž. přenesená",J218,0)</f>
        <v>0</v>
      </c>
      <c r="BI218" s="218">
        <f>IF(N218="nulová",J218,0)</f>
        <v>0</v>
      </c>
      <c r="BJ218" s="17" t="s">
        <v>78</v>
      </c>
      <c r="BK218" s="218">
        <f>ROUND(I218*H218,2)</f>
        <v>0</v>
      </c>
      <c r="BL218" s="17" t="s">
        <v>127</v>
      </c>
      <c r="BM218" s="217" t="s">
        <v>498</v>
      </c>
    </row>
    <row r="219" s="2" customFormat="1">
      <c r="A219" s="38"/>
      <c r="B219" s="39"/>
      <c r="C219" s="40"/>
      <c r="D219" s="219" t="s">
        <v>129</v>
      </c>
      <c r="E219" s="40"/>
      <c r="F219" s="220" t="s">
        <v>357</v>
      </c>
      <c r="G219" s="40"/>
      <c r="H219" s="40"/>
      <c r="I219" s="221"/>
      <c r="J219" s="40"/>
      <c r="K219" s="40"/>
      <c r="L219" s="44"/>
      <c r="M219" s="222"/>
      <c r="N219" s="223"/>
      <c r="O219" s="84"/>
      <c r="P219" s="84"/>
      <c r="Q219" s="84"/>
      <c r="R219" s="84"/>
      <c r="S219" s="84"/>
      <c r="T219" s="85"/>
      <c r="U219" s="38"/>
      <c r="V219" s="38"/>
      <c r="W219" s="38"/>
      <c r="X219" s="38"/>
      <c r="Y219" s="38"/>
      <c r="Z219" s="38"/>
      <c r="AA219" s="38"/>
      <c r="AB219" s="38"/>
      <c r="AC219" s="38"/>
      <c r="AD219" s="38"/>
      <c r="AE219" s="38"/>
      <c r="AT219" s="17" t="s">
        <v>129</v>
      </c>
      <c r="AU219" s="17" t="s">
        <v>80</v>
      </c>
    </row>
    <row r="220" s="15" customFormat="1">
      <c r="A220" s="15"/>
      <c r="B220" s="257"/>
      <c r="C220" s="258"/>
      <c r="D220" s="219" t="s">
        <v>131</v>
      </c>
      <c r="E220" s="259" t="s">
        <v>19</v>
      </c>
      <c r="F220" s="260" t="s">
        <v>499</v>
      </c>
      <c r="G220" s="258"/>
      <c r="H220" s="259" t="s">
        <v>19</v>
      </c>
      <c r="I220" s="261"/>
      <c r="J220" s="258"/>
      <c r="K220" s="258"/>
      <c r="L220" s="262"/>
      <c r="M220" s="263"/>
      <c r="N220" s="264"/>
      <c r="O220" s="264"/>
      <c r="P220" s="264"/>
      <c r="Q220" s="264"/>
      <c r="R220" s="264"/>
      <c r="S220" s="264"/>
      <c r="T220" s="265"/>
      <c r="U220" s="15"/>
      <c r="V220" s="15"/>
      <c r="W220" s="15"/>
      <c r="X220" s="15"/>
      <c r="Y220" s="15"/>
      <c r="Z220" s="15"/>
      <c r="AA220" s="15"/>
      <c r="AB220" s="15"/>
      <c r="AC220" s="15"/>
      <c r="AD220" s="15"/>
      <c r="AE220" s="15"/>
      <c r="AT220" s="266" t="s">
        <v>131</v>
      </c>
      <c r="AU220" s="266" t="s">
        <v>80</v>
      </c>
      <c r="AV220" s="15" t="s">
        <v>78</v>
      </c>
      <c r="AW220" s="15" t="s">
        <v>31</v>
      </c>
      <c r="AX220" s="15" t="s">
        <v>70</v>
      </c>
      <c r="AY220" s="266" t="s">
        <v>120</v>
      </c>
    </row>
    <row r="221" s="13" customFormat="1">
      <c r="A221" s="13"/>
      <c r="B221" s="224"/>
      <c r="C221" s="225"/>
      <c r="D221" s="219" t="s">
        <v>131</v>
      </c>
      <c r="E221" s="226" t="s">
        <v>19</v>
      </c>
      <c r="F221" s="227" t="s">
        <v>500</v>
      </c>
      <c r="G221" s="225"/>
      <c r="H221" s="228">
        <v>439.34399999999999</v>
      </c>
      <c r="I221" s="229"/>
      <c r="J221" s="225"/>
      <c r="K221" s="225"/>
      <c r="L221" s="230"/>
      <c r="M221" s="231"/>
      <c r="N221" s="232"/>
      <c r="O221" s="232"/>
      <c r="P221" s="232"/>
      <c r="Q221" s="232"/>
      <c r="R221" s="232"/>
      <c r="S221" s="232"/>
      <c r="T221" s="233"/>
      <c r="U221" s="13"/>
      <c r="V221" s="13"/>
      <c r="W221" s="13"/>
      <c r="X221" s="13"/>
      <c r="Y221" s="13"/>
      <c r="Z221" s="13"/>
      <c r="AA221" s="13"/>
      <c r="AB221" s="13"/>
      <c r="AC221" s="13"/>
      <c r="AD221" s="13"/>
      <c r="AE221" s="13"/>
      <c r="AT221" s="234" t="s">
        <v>131</v>
      </c>
      <c r="AU221" s="234" t="s">
        <v>80</v>
      </c>
      <c r="AV221" s="13" t="s">
        <v>80</v>
      </c>
      <c r="AW221" s="13" t="s">
        <v>31</v>
      </c>
      <c r="AX221" s="13" t="s">
        <v>78</v>
      </c>
      <c r="AY221" s="234" t="s">
        <v>120</v>
      </c>
    </row>
    <row r="222" s="2" customFormat="1" ht="14.4" customHeight="1">
      <c r="A222" s="38"/>
      <c r="B222" s="39"/>
      <c r="C222" s="205" t="s">
        <v>303</v>
      </c>
      <c r="D222" s="205" t="s">
        <v>123</v>
      </c>
      <c r="E222" s="206" t="s">
        <v>362</v>
      </c>
      <c r="F222" s="207" t="s">
        <v>363</v>
      </c>
      <c r="G222" s="208" t="s">
        <v>247</v>
      </c>
      <c r="H222" s="209">
        <v>439.34399999999999</v>
      </c>
      <c r="I222" s="210"/>
      <c r="J222" s="211">
        <f>ROUND(I222*H222,2)</f>
        <v>0</v>
      </c>
      <c r="K222" s="212"/>
      <c r="L222" s="44"/>
      <c r="M222" s="213" t="s">
        <v>19</v>
      </c>
      <c r="N222" s="214" t="s">
        <v>41</v>
      </c>
      <c r="O222" s="84"/>
      <c r="P222" s="215">
        <f>O222*H222</f>
        <v>0</v>
      </c>
      <c r="Q222" s="215">
        <v>0</v>
      </c>
      <c r="R222" s="215">
        <f>Q222*H222</f>
        <v>0</v>
      </c>
      <c r="S222" s="215">
        <v>0</v>
      </c>
      <c r="T222" s="216">
        <f>S222*H222</f>
        <v>0</v>
      </c>
      <c r="U222" s="38"/>
      <c r="V222" s="38"/>
      <c r="W222" s="38"/>
      <c r="X222" s="38"/>
      <c r="Y222" s="38"/>
      <c r="Z222" s="38"/>
      <c r="AA222" s="38"/>
      <c r="AB222" s="38"/>
      <c r="AC222" s="38"/>
      <c r="AD222" s="38"/>
      <c r="AE222" s="38"/>
      <c r="AR222" s="217" t="s">
        <v>127</v>
      </c>
      <c r="AT222" s="217" t="s">
        <v>123</v>
      </c>
      <c r="AU222" s="217" t="s">
        <v>80</v>
      </c>
      <c r="AY222" s="17" t="s">
        <v>120</v>
      </c>
      <c r="BE222" s="218">
        <f>IF(N222="základní",J222,0)</f>
        <v>0</v>
      </c>
      <c r="BF222" s="218">
        <f>IF(N222="snížená",J222,0)</f>
        <v>0</v>
      </c>
      <c r="BG222" s="218">
        <f>IF(N222="zákl. přenesená",J222,0)</f>
        <v>0</v>
      </c>
      <c r="BH222" s="218">
        <f>IF(N222="sníž. přenesená",J222,0)</f>
        <v>0</v>
      </c>
      <c r="BI222" s="218">
        <f>IF(N222="nulová",J222,0)</f>
        <v>0</v>
      </c>
      <c r="BJ222" s="17" t="s">
        <v>78</v>
      </c>
      <c r="BK222" s="218">
        <f>ROUND(I222*H222,2)</f>
        <v>0</v>
      </c>
      <c r="BL222" s="17" t="s">
        <v>127</v>
      </c>
      <c r="BM222" s="217" t="s">
        <v>501</v>
      </c>
    </row>
    <row r="223" s="2" customFormat="1">
      <c r="A223" s="38"/>
      <c r="B223" s="39"/>
      <c r="C223" s="40"/>
      <c r="D223" s="219" t="s">
        <v>129</v>
      </c>
      <c r="E223" s="40"/>
      <c r="F223" s="220" t="s">
        <v>365</v>
      </c>
      <c r="G223" s="40"/>
      <c r="H223" s="40"/>
      <c r="I223" s="221"/>
      <c r="J223" s="40"/>
      <c r="K223" s="40"/>
      <c r="L223" s="44"/>
      <c r="M223" s="222"/>
      <c r="N223" s="223"/>
      <c r="O223" s="84"/>
      <c r="P223" s="84"/>
      <c r="Q223" s="84"/>
      <c r="R223" s="84"/>
      <c r="S223" s="84"/>
      <c r="T223" s="85"/>
      <c r="U223" s="38"/>
      <c r="V223" s="38"/>
      <c r="W223" s="38"/>
      <c r="X223" s="38"/>
      <c r="Y223" s="38"/>
      <c r="Z223" s="38"/>
      <c r="AA223" s="38"/>
      <c r="AB223" s="38"/>
      <c r="AC223" s="38"/>
      <c r="AD223" s="38"/>
      <c r="AE223" s="38"/>
      <c r="AT223" s="17" t="s">
        <v>129</v>
      </c>
      <c r="AU223" s="17" t="s">
        <v>80</v>
      </c>
    </row>
    <row r="224" s="2" customFormat="1" ht="14.4" customHeight="1">
      <c r="A224" s="38"/>
      <c r="B224" s="39"/>
      <c r="C224" s="205" t="s">
        <v>309</v>
      </c>
      <c r="D224" s="205" t="s">
        <v>123</v>
      </c>
      <c r="E224" s="206" t="s">
        <v>374</v>
      </c>
      <c r="F224" s="207" t="s">
        <v>375</v>
      </c>
      <c r="G224" s="208" t="s">
        <v>126</v>
      </c>
      <c r="H224" s="209">
        <v>2</v>
      </c>
      <c r="I224" s="210"/>
      <c r="J224" s="211">
        <f>ROUND(I224*H224,2)</f>
        <v>0</v>
      </c>
      <c r="K224" s="212"/>
      <c r="L224" s="44"/>
      <c r="M224" s="213" t="s">
        <v>19</v>
      </c>
      <c r="N224" s="214" t="s">
        <v>41</v>
      </c>
      <c r="O224" s="84"/>
      <c r="P224" s="215">
        <f>O224*H224</f>
        <v>0</v>
      </c>
      <c r="Q224" s="215">
        <v>0</v>
      </c>
      <c r="R224" s="215">
        <f>Q224*H224</f>
        <v>0</v>
      </c>
      <c r="S224" s="215">
        <v>0</v>
      </c>
      <c r="T224" s="216">
        <f>S224*H224</f>
        <v>0</v>
      </c>
      <c r="U224" s="38"/>
      <c r="V224" s="38"/>
      <c r="W224" s="38"/>
      <c r="X224" s="38"/>
      <c r="Y224" s="38"/>
      <c r="Z224" s="38"/>
      <c r="AA224" s="38"/>
      <c r="AB224" s="38"/>
      <c r="AC224" s="38"/>
      <c r="AD224" s="38"/>
      <c r="AE224" s="38"/>
      <c r="AR224" s="217" t="s">
        <v>127</v>
      </c>
      <c r="AT224" s="217" t="s">
        <v>123</v>
      </c>
      <c r="AU224" s="217" t="s">
        <v>80</v>
      </c>
      <c r="AY224" s="17" t="s">
        <v>120</v>
      </c>
      <c r="BE224" s="218">
        <f>IF(N224="základní",J224,0)</f>
        <v>0</v>
      </c>
      <c r="BF224" s="218">
        <f>IF(N224="snížená",J224,0)</f>
        <v>0</v>
      </c>
      <c r="BG224" s="218">
        <f>IF(N224="zákl. přenesená",J224,0)</f>
        <v>0</v>
      </c>
      <c r="BH224" s="218">
        <f>IF(N224="sníž. přenesená",J224,0)</f>
        <v>0</v>
      </c>
      <c r="BI224" s="218">
        <f>IF(N224="nulová",J224,0)</f>
        <v>0</v>
      </c>
      <c r="BJ224" s="17" t="s">
        <v>78</v>
      </c>
      <c r="BK224" s="218">
        <f>ROUND(I224*H224,2)</f>
        <v>0</v>
      </c>
      <c r="BL224" s="17" t="s">
        <v>127</v>
      </c>
      <c r="BM224" s="217" t="s">
        <v>502</v>
      </c>
    </row>
    <row r="225" s="2" customFormat="1">
      <c r="A225" s="38"/>
      <c r="B225" s="39"/>
      <c r="C225" s="40"/>
      <c r="D225" s="219" t="s">
        <v>129</v>
      </c>
      <c r="E225" s="40"/>
      <c r="F225" s="220" t="s">
        <v>377</v>
      </c>
      <c r="G225" s="40"/>
      <c r="H225" s="40"/>
      <c r="I225" s="221"/>
      <c r="J225" s="40"/>
      <c r="K225" s="40"/>
      <c r="L225" s="44"/>
      <c r="M225" s="222"/>
      <c r="N225" s="223"/>
      <c r="O225" s="84"/>
      <c r="P225" s="84"/>
      <c r="Q225" s="84"/>
      <c r="R225" s="84"/>
      <c r="S225" s="84"/>
      <c r="T225" s="85"/>
      <c r="U225" s="38"/>
      <c r="V225" s="38"/>
      <c r="W225" s="38"/>
      <c r="X225" s="38"/>
      <c r="Y225" s="38"/>
      <c r="Z225" s="38"/>
      <c r="AA225" s="38"/>
      <c r="AB225" s="38"/>
      <c r="AC225" s="38"/>
      <c r="AD225" s="38"/>
      <c r="AE225" s="38"/>
      <c r="AT225" s="17" t="s">
        <v>129</v>
      </c>
      <c r="AU225" s="17" t="s">
        <v>80</v>
      </c>
    </row>
    <row r="226" s="15" customFormat="1">
      <c r="A226" s="15"/>
      <c r="B226" s="257"/>
      <c r="C226" s="258"/>
      <c r="D226" s="219" t="s">
        <v>131</v>
      </c>
      <c r="E226" s="259" t="s">
        <v>19</v>
      </c>
      <c r="F226" s="260" t="s">
        <v>503</v>
      </c>
      <c r="G226" s="258"/>
      <c r="H226" s="259" t="s">
        <v>19</v>
      </c>
      <c r="I226" s="261"/>
      <c r="J226" s="258"/>
      <c r="K226" s="258"/>
      <c r="L226" s="262"/>
      <c r="M226" s="263"/>
      <c r="N226" s="264"/>
      <c r="O226" s="264"/>
      <c r="P226" s="264"/>
      <c r="Q226" s="264"/>
      <c r="R226" s="264"/>
      <c r="S226" s="264"/>
      <c r="T226" s="265"/>
      <c r="U226" s="15"/>
      <c r="V226" s="15"/>
      <c r="W226" s="15"/>
      <c r="X226" s="15"/>
      <c r="Y226" s="15"/>
      <c r="Z226" s="15"/>
      <c r="AA226" s="15"/>
      <c r="AB226" s="15"/>
      <c r="AC226" s="15"/>
      <c r="AD226" s="15"/>
      <c r="AE226" s="15"/>
      <c r="AT226" s="266" t="s">
        <v>131</v>
      </c>
      <c r="AU226" s="266" t="s">
        <v>80</v>
      </c>
      <c r="AV226" s="15" t="s">
        <v>78</v>
      </c>
      <c r="AW226" s="15" t="s">
        <v>31</v>
      </c>
      <c r="AX226" s="15" t="s">
        <v>70</v>
      </c>
      <c r="AY226" s="266" t="s">
        <v>120</v>
      </c>
    </row>
    <row r="227" s="13" customFormat="1">
      <c r="A227" s="13"/>
      <c r="B227" s="224"/>
      <c r="C227" s="225"/>
      <c r="D227" s="219" t="s">
        <v>131</v>
      </c>
      <c r="E227" s="226" t="s">
        <v>19</v>
      </c>
      <c r="F227" s="227" t="s">
        <v>80</v>
      </c>
      <c r="G227" s="225"/>
      <c r="H227" s="228">
        <v>2</v>
      </c>
      <c r="I227" s="229"/>
      <c r="J227" s="225"/>
      <c r="K227" s="225"/>
      <c r="L227" s="230"/>
      <c r="M227" s="267"/>
      <c r="N227" s="268"/>
      <c r="O227" s="268"/>
      <c r="P227" s="268"/>
      <c r="Q227" s="268"/>
      <c r="R227" s="268"/>
      <c r="S227" s="268"/>
      <c r="T227" s="269"/>
      <c r="U227" s="13"/>
      <c r="V227" s="13"/>
      <c r="W227" s="13"/>
      <c r="X227" s="13"/>
      <c r="Y227" s="13"/>
      <c r="Z227" s="13"/>
      <c r="AA227" s="13"/>
      <c r="AB227" s="13"/>
      <c r="AC227" s="13"/>
      <c r="AD227" s="13"/>
      <c r="AE227" s="13"/>
      <c r="AT227" s="234" t="s">
        <v>131</v>
      </c>
      <c r="AU227" s="234" t="s">
        <v>80</v>
      </c>
      <c r="AV227" s="13" t="s">
        <v>80</v>
      </c>
      <c r="AW227" s="13" t="s">
        <v>31</v>
      </c>
      <c r="AX227" s="13" t="s">
        <v>78</v>
      </c>
      <c r="AY227" s="234" t="s">
        <v>120</v>
      </c>
    </row>
    <row r="228" s="2" customFormat="1" ht="6.96" customHeight="1">
      <c r="A228" s="38"/>
      <c r="B228" s="59"/>
      <c r="C228" s="60"/>
      <c r="D228" s="60"/>
      <c r="E228" s="60"/>
      <c r="F228" s="60"/>
      <c r="G228" s="60"/>
      <c r="H228" s="60"/>
      <c r="I228" s="60"/>
      <c r="J228" s="60"/>
      <c r="K228" s="60"/>
      <c r="L228" s="44"/>
      <c r="M228" s="38"/>
      <c r="O228" s="38"/>
      <c r="P228" s="38"/>
      <c r="Q228" s="38"/>
      <c r="R228" s="38"/>
      <c r="S228" s="38"/>
      <c r="T228" s="38"/>
      <c r="U228" s="38"/>
      <c r="V228" s="38"/>
      <c r="W228" s="38"/>
      <c r="X228" s="38"/>
      <c r="Y228" s="38"/>
      <c r="Z228" s="38"/>
      <c r="AA228" s="38"/>
      <c r="AB228" s="38"/>
      <c r="AC228" s="38"/>
      <c r="AD228" s="38"/>
      <c r="AE228" s="38"/>
    </row>
  </sheetData>
  <sheetProtection sheet="1" autoFilter="0" formatColumns="0" formatRows="0" objects="1" scenarios="1" spinCount="100000" saltValue="dm6m4fvphRNUCmuMc6ykRB3YYS12Qogc7k/62K9A5L7MwbQTQR8yrxMxqoIidKZ83Db193nWhombLNs5mE3Njw==" hashValue="qWy+DszsOxLHnu2m35xvMEXQpLwpf70OrsP76WTbbwcDvAfvJ7YoeD7b/8dcgGJx6pkB6ZDojbna3bBg6x55fQ==" algorithmName="SHA-512" password="CC35"/>
  <autoFilter ref="C80:K227"/>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96</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stavby'!K6</f>
        <v>Oprava staničních kolejí v ŽST Ústí n. L. západ</v>
      </c>
      <c r="F7" s="132"/>
      <c r="G7" s="132"/>
      <c r="H7" s="132"/>
      <c r="L7" s="20"/>
    </row>
    <row r="8" hidden="1" s="2" customFormat="1" ht="12" customHeight="1">
      <c r="A8" s="38"/>
      <c r="B8" s="44"/>
      <c r="C8" s="38"/>
      <c r="D8" s="132" t="s">
        <v>97</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504</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20. 7. 2020</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tr">
        <f>IF('Rekapitulace stavby'!E11="","",'Rekapitulace stavby'!E11)</f>
        <v xml:space="preserve"> </v>
      </c>
      <c r="F15" s="38"/>
      <c r="G15" s="38"/>
      <c r="H15" s="38"/>
      <c r="I15" s="132" t="s">
        <v>27</v>
      </c>
      <c r="J15" s="136" t="str">
        <f>IF('Rekapitulace stavby'!AN11="","",'Rekapitulace stavby'!AN11)</f>
        <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28</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27</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30</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27</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33</v>
      </c>
      <c r="F24" s="38"/>
      <c r="G24" s="38"/>
      <c r="H24" s="38"/>
      <c r="I24" s="132" t="s">
        <v>27</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34</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36</v>
      </c>
      <c r="E30" s="38"/>
      <c r="F30" s="38"/>
      <c r="G30" s="38"/>
      <c r="H30" s="38"/>
      <c r="I30" s="38"/>
      <c r="J30" s="144">
        <f>ROUND(J81,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38</v>
      </c>
      <c r="G32" s="38"/>
      <c r="H32" s="38"/>
      <c r="I32" s="145" t="s">
        <v>37</v>
      </c>
      <c r="J32" s="145" t="s">
        <v>39</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40</v>
      </c>
      <c r="E33" s="132" t="s">
        <v>41</v>
      </c>
      <c r="F33" s="147">
        <f>ROUND((SUM(BE81:BE101)),  2)</f>
        <v>0</v>
      </c>
      <c r="G33" s="38"/>
      <c r="H33" s="38"/>
      <c r="I33" s="148">
        <v>0.20999999999999999</v>
      </c>
      <c r="J33" s="147">
        <f>ROUND(((SUM(BE81:BE101))*I33),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42</v>
      </c>
      <c r="F34" s="147">
        <f>ROUND((SUM(BF81:BF101)),  2)</f>
        <v>0</v>
      </c>
      <c r="G34" s="38"/>
      <c r="H34" s="38"/>
      <c r="I34" s="148">
        <v>0.14999999999999999</v>
      </c>
      <c r="J34" s="147">
        <f>ROUND(((SUM(BF81:BF101))*I34),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43</v>
      </c>
      <c r="F35" s="147">
        <f>ROUND((SUM(BG81:BG101)),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44</v>
      </c>
      <c r="F36" s="147">
        <f>ROUND((SUM(BH81:BH101)),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45</v>
      </c>
      <c r="F37" s="147">
        <f>ROUND((SUM(BI81:BI101)),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46</v>
      </c>
      <c r="E39" s="151"/>
      <c r="F39" s="151"/>
      <c r="G39" s="152" t="s">
        <v>47</v>
      </c>
      <c r="H39" s="153" t="s">
        <v>48</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99</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16.5" customHeight="1">
      <c r="A48" s="38"/>
      <c r="B48" s="39"/>
      <c r="C48" s="40"/>
      <c r="D48" s="40"/>
      <c r="E48" s="160" t="str">
        <f>E7</f>
        <v>Oprava staničních kolejí v ŽST Ústí n. L. západ</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97</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04 - Most u Globusu</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 xml:space="preserve"> </v>
      </c>
      <c r="G52" s="40"/>
      <c r="H52" s="40"/>
      <c r="I52" s="32" t="s">
        <v>23</v>
      </c>
      <c r="J52" s="72" t="str">
        <f>IF(J12="","",J12)</f>
        <v>20. 7. 2020</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28</v>
      </c>
      <c r="D55" s="40"/>
      <c r="E55" s="40"/>
      <c r="F55" s="27" t="str">
        <f>IF(E18="","",E18)</f>
        <v>Vyplň údaj</v>
      </c>
      <c r="G55" s="40"/>
      <c r="H55" s="40"/>
      <c r="I55" s="32" t="s">
        <v>32</v>
      </c>
      <c r="J55" s="36" t="str">
        <f>E24</f>
        <v>Věra Trnková</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100</v>
      </c>
      <c r="D57" s="162"/>
      <c r="E57" s="162"/>
      <c r="F57" s="162"/>
      <c r="G57" s="162"/>
      <c r="H57" s="162"/>
      <c r="I57" s="162"/>
      <c r="J57" s="163" t="s">
        <v>101</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68</v>
      </c>
      <c r="D59" s="40"/>
      <c r="E59" s="40"/>
      <c r="F59" s="40"/>
      <c r="G59" s="40"/>
      <c r="H59" s="40"/>
      <c r="I59" s="40"/>
      <c r="J59" s="102">
        <f>J81</f>
        <v>0</v>
      </c>
      <c r="K59" s="40"/>
      <c r="L59" s="134"/>
      <c r="S59" s="38"/>
      <c r="T59" s="38"/>
      <c r="U59" s="38"/>
      <c r="V59" s="38"/>
      <c r="W59" s="38"/>
      <c r="X59" s="38"/>
      <c r="Y59" s="38"/>
      <c r="Z59" s="38"/>
      <c r="AA59" s="38"/>
      <c r="AB59" s="38"/>
      <c r="AC59" s="38"/>
      <c r="AD59" s="38"/>
      <c r="AE59" s="38"/>
      <c r="AU59" s="17" t="s">
        <v>102</v>
      </c>
    </row>
    <row r="60" hidden="1" s="9" customFormat="1" ht="24.96" customHeight="1">
      <c r="A60" s="9"/>
      <c r="B60" s="165"/>
      <c r="C60" s="166"/>
      <c r="D60" s="167" t="s">
        <v>103</v>
      </c>
      <c r="E60" s="168"/>
      <c r="F60" s="168"/>
      <c r="G60" s="168"/>
      <c r="H60" s="168"/>
      <c r="I60" s="168"/>
      <c r="J60" s="169">
        <f>J82</f>
        <v>0</v>
      </c>
      <c r="K60" s="166"/>
      <c r="L60" s="170"/>
      <c r="S60" s="9"/>
      <c r="T60" s="9"/>
      <c r="U60" s="9"/>
      <c r="V60" s="9"/>
      <c r="W60" s="9"/>
      <c r="X60" s="9"/>
      <c r="Y60" s="9"/>
      <c r="Z60" s="9"/>
      <c r="AA60" s="9"/>
      <c r="AB60" s="9"/>
      <c r="AC60" s="9"/>
      <c r="AD60" s="9"/>
      <c r="AE60" s="9"/>
    </row>
    <row r="61" hidden="1" s="10" customFormat="1" ht="19.92" customHeight="1">
      <c r="A61" s="10"/>
      <c r="B61" s="171"/>
      <c r="C61" s="172"/>
      <c r="D61" s="173" t="s">
        <v>104</v>
      </c>
      <c r="E61" s="174"/>
      <c r="F61" s="174"/>
      <c r="G61" s="174"/>
      <c r="H61" s="174"/>
      <c r="I61" s="174"/>
      <c r="J61" s="175">
        <f>J83</f>
        <v>0</v>
      </c>
      <c r="K61" s="172"/>
      <c r="L61" s="176"/>
      <c r="S61" s="10"/>
      <c r="T61" s="10"/>
      <c r="U61" s="10"/>
      <c r="V61" s="10"/>
      <c r="W61" s="10"/>
      <c r="X61" s="10"/>
      <c r="Y61" s="10"/>
      <c r="Z61" s="10"/>
      <c r="AA61" s="10"/>
      <c r="AB61" s="10"/>
      <c r="AC61" s="10"/>
      <c r="AD61" s="10"/>
      <c r="AE61" s="10"/>
    </row>
    <row r="62" hidden="1" s="2" customFormat="1" ht="21.84" customHeight="1">
      <c r="A62" s="38"/>
      <c r="B62" s="39"/>
      <c r="C62" s="40"/>
      <c r="D62" s="40"/>
      <c r="E62" s="40"/>
      <c r="F62" s="40"/>
      <c r="G62" s="40"/>
      <c r="H62" s="40"/>
      <c r="I62" s="40"/>
      <c r="J62" s="40"/>
      <c r="K62" s="40"/>
      <c r="L62" s="134"/>
      <c r="S62" s="38"/>
      <c r="T62" s="38"/>
      <c r="U62" s="38"/>
      <c r="V62" s="38"/>
      <c r="W62" s="38"/>
      <c r="X62" s="38"/>
      <c r="Y62" s="38"/>
      <c r="Z62" s="38"/>
      <c r="AA62" s="38"/>
      <c r="AB62" s="38"/>
      <c r="AC62" s="38"/>
      <c r="AD62" s="38"/>
      <c r="AE62" s="38"/>
    </row>
    <row r="63" hidden="1" s="2" customFormat="1" ht="6.96" customHeight="1">
      <c r="A63" s="38"/>
      <c r="B63" s="59"/>
      <c r="C63" s="60"/>
      <c r="D63" s="60"/>
      <c r="E63" s="60"/>
      <c r="F63" s="60"/>
      <c r="G63" s="60"/>
      <c r="H63" s="60"/>
      <c r="I63" s="60"/>
      <c r="J63" s="60"/>
      <c r="K63" s="60"/>
      <c r="L63" s="134"/>
      <c r="S63" s="38"/>
      <c r="T63" s="38"/>
      <c r="U63" s="38"/>
      <c r="V63" s="38"/>
      <c r="W63" s="38"/>
      <c r="X63" s="38"/>
      <c r="Y63" s="38"/>
      <c r="Z63" s="38"/>
      <c r="AA63" s="38"/>
      <c r="AB63" s="38"/>
      <c r="AC63" s="38"/>
      <c r="AD63" s="38"/>
      <c r="AE63" s="38"/>
    </row>
    <row r="64" hidden="1"/>
    <row r="65" hidden="1"/>
    <row r="66" hidden="1"/>
    <row r="67" s="2" customFormat="1" ht="6.96" customHeight="1">
      <c r="A67" s="38"/>
      <c r="B67" s="61"/>
      <c r="C67" s="62"/>
      <c r="D67" s="62"/>
      <c r="E67" s="62"/>
      <c r="F67" s="62"/>
      <c r="G67" s="62"/>
      <c r="H67" s="62"/>
      <c r="I67" s="62"/>
      <c r="J67" s="62"/>
      <c r="K67" s="62"/>
      <c r="L67" s="134"/>
      <c r="S67" s="38"/>
      <c r="T67" s="38"/>
      <c r="U67" s="38"/>
      <c r="V67" s="38"/>
      <c r="W67" s="38"/>
      <c r="X67" s="38"/>
      <c r="Y67" s="38"/>
      <c r="Z67" s="38"/>
      <c r="AA67" s="38"/>
      <c r="AB67" s="38"/>
      <c r="AC67" s="38"/>
      <c r="AD67" s="38"/>
      <c r="AE67" s="38"/>
    </row>
    <row r="68" s="2" customFormat="1" ht="24.96" customHeight="1">
      <c r="A68" s="38"/>
      <c r="B68" s="39"/>
      <c r="C68" s="23" t="s">
        <v>105</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39"/>
      <c r="C69" s="40"/>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2" customHeight="1">
      <c r="A70" s="38"/>
      <c r="B70" s="39"/>
      <c r="C70" s="32" t="s">
        <v>16</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160" t="str">
        <f>E7</f>
        <v>Oprava staničních kolejí v ŽST Ústí n. L. západ</v>
      </c>
      <c r="F71" s="32"/>
      <c r="G71" s="32"/>
      <c r="H71" s="32"/>
      <c r="I71" s="40"/>
      <c r="J71" s="40"/>
      <c r="K71" s="40"/>
      <c r="L71" s="134"/>
      <c r="S71" s="38"/>
      <c r="T71" s="38"/>
      <c r="U71" s="38"/>
      <c r="V71" s="38"/>
      <c r="W71" s="38"/>
      <c r="X71" s="38"/>
      <c r="Y71" s="38"/>
      <c r="Z71" s="38"/>
      <c r="AA71" s="38"/>
      <c r="AB71" s="38"/>
      <c r="AC71" s="38"/>
      <c r="AD71" s="38"/>
      <c r="AE71" s="38"/>
    </row>
    <row r="72" s="2" customFormat="1" ht="12" customHeight="1">
      <c r="A72" s="38"/>
      <c r="B72" s="39"/>
      <c r="C72" s="32" t="s">
        <v>97</v>
      </c>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6.5" customHeight="1">
      <c r="A73" s="38"/>
      <c r="B73" s="39"/>
      <c r="C73" s="40"/>
      <c r="D73" s="40"/>
      <c r="E73" s="69" t="str">
        <f>E9</f>
        <v>04 - Most u Globusu</v>
      </c>
      <c r="F73" s="40"/>
      <c r="G73" s="40"/>
      <c r="H73" s="40"/>
      <c r="I73" s="40"/>
      <c r="J73" s="40"/>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2" customHeight="1">
      <c r="A75" s="38"/>
      <c r="B75" s="39"/>
      <c r="C75" s="32" t="s">
        <v>21</v>
      </c>
      <c r="D75" s="40"/>
      <c r="E75" s="40"/>
      <c r="F75" s="27" t="str">
        <f>F12</f>
        <v xml:space="preserve"> </v>
      </c>
      <c r="G75" s="40"/>
      <c r="H75" s="40"/>
      <c r="I75" s="32" t="s">
        <v>23</v>
      </c>
      <c r="J75" s="72" t="str">
        <f>IF(J12="","",J12)</f>
        <v>20. 7. 2020</v>
      </c>
      <c r="K75" s="40"/>
      <c r="L75" s="134"/>
      <c r="S75" s="38"/>
      <c r="T75" s="38"/>
      <c r="U75" s="38"/>
      <c r="V75" s="38"/>
      <c r="W75" s="38"/>
      <c r="X75" s="38"/>
      <c r="Y75" s="38"/>
      <c r="Z75" s="38"/>
      <c r="AA75" s="38"/>
      <c r="AB75" s="38"/>
      <c r="AC75" s="38"/>
      <c r="AD75" s="38"/>
      <c r="AE75" s="38"/>
    </row>
    <row r="76" s="2" customFormat="1" ht="6.96" customHeight="1">
      <c r="A76" s="38"/>
      <c r="B76" s="39"/>
      <c r="C76" s="40"/>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15.15" customHeight="1">
      <c r="A77" s="38"/>
      <c r="B77" s="39"/>
      <c r="C77" s="32" t="s">
        <v>25</v>
      </c>
      <c r="D77" s="40"/>
      <c r="E77" s="40"/>
      <c r="F77" s="27" t="str">
        <f>E15</f>
        <v xml:space="preserve"> </v>
      </c>
      <c r="G77" s="40"/>
      <c r="H77" s="40"/>
      <c r="I77" s="32" t="s">
        <v>30</v>
      </c>
      <c r="J77" s="36" t="str">
        <f>E21</f>
        <v xml:space="preserve"> </v>
      </c>
      <c r="K77" s="40"/>
      <c r="L77" s="134"/>
      <c r="S77" s="38"/>
      <c r="T77" s="38"/>
      <c r="U77" s="38"/>
      <c r="V77" s="38"/>
      <c r="W77" s="38"/>
      <c r="X77" s="38"/>
      <c r="Y77" s="38"/>
      <c r="Z77" s="38"/>
      <c r="AA77" s="38"/>
      <c r="AB77" s="38"/>
      <c r="AC77" s="38"/>
      <c r="AD77" s="38"/>
      <c r="AE77" s="38"/>
    </row>
    <row r="78" s="2" customFormat="1" ht="15.15" customHeight="1">
      <c r="A78" s="38"/>
      <c r="B78" s="39"/>
      <c r="C78" s="32" t="s">
        <v>28</v>
      </c>
      <c r="D78" s="40"/>
      <c r="E78" s="40"/>
      <c r="F78" s="27" t="str">
        <f>IF(E18="","",E18)</f>
        <v>Vyplň údaj</v>
      </c>
      <c r="G78" s="40"/>
      <c r="H78" s="40"/>
      <c r="I78" s="32" t="s">
        <v>32</v>
      </c>
      <c r="J78" s="36" t="str">
        <f>E24</f>
        <v>Věra Trnková</v>
      </c>
      <c r="K78" s="40"/>
      <c r="L78" s="134"/>
      <c r="S78" s="38"/>
      <c r="T78" s="38"/>
      <c r="U78" s="38"/>
      <c r="V78" s="38"/>
      <c r="W78" s="38"/>
      <c r="X78" s="38"/>
      <c r="Y78" s="38"/>
      <c r="Z78" s="38"/>
      <c r="AA78" s="38"/>
      <c r="AB78" s="38"/>
      <c r="AC78" s="38"/>
      <c r="AD78" s="38"/>
      <c r="AE78" s="38"/>
    </row>
    <row r="79" s="2" customFormat="1" ht="10.32"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11" customFormat="1" ht="29.28" customHeight="1">
      <c r="A80" s="177"/>
      <c r="B80" s="178"/>
      <c r="C80" s="179" t="s">
        <v>106</v>
      </c>
      <c r="D80" s="180" t="s">
        <v>55</v>
      </c>
      <c r="E80" s="180" t="s">
        <v>51</v>
      </c>
      <c r="F80" s="180" t="s">
        <v>52</v>
      </c>
      <c r="G80" s="180" t="s">
        <v>107</v>
      </c>
      <c r="H80" s="180" t="s">
        <v>108</v>
      </c>
      <c r="I80" s="180" t="s">
        <v>109</v>
      </c>
      <c r="J80" s="181" t="s">
        <v>101</v>
      </c>
      <c r="K80" s="182" t="s">
        <v>110</v>
      </c>
      <c r="L80" s="183"/>
      <c r="M80" s="92" t="s">
        <v>19</v>
      </c>
      <c r="N80" s="93" t="s">
        <v>40</v>
      </c>
      <c r="O80" s="93" t="s">
        <v>111</v>
      </c>
      <c r="P80" s="93" t="s">
        <v>112</v>
      </c>
      <c r="Q80" s="93" t="s">
        <v>113</v>
      </c>
      <c r="R80" s="93" t="s">
        <v>114</v>
      </c>
      <c r="S80" s="93" t="s">
        <v>115</v>
      </c>
      <c r="T80" s="94" t="s">
        <v>116</v>
      </c>
      <c r="U80" s="177"/>
      <c r="V80" s="177"/>
      <c r="W80" s="177"/>
      <c r="X80" s="177"/>
      <c r="Y80" s="177"/>
      <c r="Z80" s="177"/>
      <c r="AA80" s="177"/>
      <c r="AB80" s="177"/>
      <c r="AC80" s="177"/>
      <c r="AD80" s="177"/>
      <c r="AE80" s="177"/>
    </row>
    <row r="81" s="2" customFormat="1" ht="22.8" customHeight="1">
      <c r="A81" s="38"/>
      <c r="B81" s="39"/>
      <c r="C81" s="99" t="s">
        <v>117</v>
      </c>
      <c r="D81" s="40"/>
      <c r="E81" s="40"/>
      <c r="F81" s="40"/>
      <c r="G81" s="40"/>
      <c r="H81" s="40"/>
      <c r="I81" s="40"/>
      <c r="J81" s="184">
        <f>BK81</f>
        <v>0</v>
      </c>
      <c r="K81" s="40"/>
      <c r="L81" s="44"/>
      <c r="M81" s="95"/>
      <c r="N81" s="185"/>
      <c r="O81" s="96"/>
      <c r="P81" s="186">
        <f>P82</f>
        <v>0</v>
      </c>
      <c r="Q81" s="96"/>
      <c r="R81" s="186">
        <f>R82</f>
        <v>73.560949999999991</v>
      </c>
      <c r="S81" s="96"/>
      <c r="T81" s="187">
        <f>T82</f>
        <v>0</v>
      </c>
      <c r="U81" s="38"/>
      <c r="V81" s="38"/>
      <c r="W81" s="38"/>
      <c r="X81" s="38"/>
      <c r="Y81" s="38"/>
      <c r="Z81" s="38"/>
      <c r="AA81" s="38"/>
      <c r="AB81" s="38"/>
      <c r="AC81" s="38"/>
      <c r="AD81" s="38"/>
      <c r="AE81" s="38"/>
      <c r="AT81" s="17" t="s">
        <v>69</v>
      </c>
      <c r="AU81" s="17" t="s">
        <v>102</v>
      </c>
      <c r="BK81" s="188">
        <f>BK82</f>
        <v>0</v>
      </c>
    </row>
    <row r="82" s="12" customFormat="1" ht="25.92" customHeight="1">
      <c r="A82" s="12"/>
      <c r="B82" s="189"/>
      <c r="C82" s="190"/>
      <c r="D82" s="191" t="s">
        <v>69</v>
      </c>
      <c r="E82" s="192" t="s">
        <v>118</v>
      </c>
      <c r="F82" s="192" t="s">
        <v>119</v>
      </c>
      <c r="G82" s="190"/>
      <c r="H82" s="190"/>
      <c r="I82" s="193"/>
      <c r="J82" s="194">
        <f>BK82</f>
        <v>0</v>
      </c>
      <c r="K82" s="190"/>
      <c r="L82" s="195"/>
      <c r="M82" s="196"/>
      <c r="N82" s="197"/>
      <c r="O82" s="197"/>
      <c r="P82" s="198">
        <f>P83</f>
        <v>0</v>
      </c>
      <c r="Q82" s="197"/>
      <c r="R82" s="198">
        <f>R83</f>
        <v>73.560949999999991</v>
      </c>
      <c r="S82" s="197"/>
      <c r="T82" s="199">
        <f>T83</f>
        <v>0</v>
      </c>
      <c r="U82" s="12"/>
      <c r="V82" s="12"/>
      <c r="W82" s="12"/>
      <c r="X82" s="12"/>
      <c r="Y82" s="12"/>
      <c r="Z82" s="12"/>
      <c r="AA82" s="12"/>
      <c r="AB82" s="12"/>
      <c r="AC82" s="12"/>
      <c r="AD82" s="12"/>
      <c r="AE82" s="12"/>
      <c r="AR82" s="200" t="s">
        <v>78</v>
      </c>
      <c r="AT82" s="201" t="s">
        <v>69</v>
      </c>
      <c r="AU82" s="201" t="s">
        <v>70</v>
      </c>
      <c r="AY82" s="200" t="s">
        <v>120</v>
      </c>
      <c r="BK82" s="202">
        <f>BK83</f>
        <v>0</v>
      </c>
    </row>
    <row r="83" s="12" customFormat="1" ht="22.8" customHeight="1">
      <c r="A83" s="12"/>
      <c r="B83" s="189"/>
      <c r="C83" s="190"/>
      <c r="D83" s="191" t="s">
        <v>69</v>
      </c>
      <c r="E83" s="203" t="s">
        <v>121</v>
      </c>
      <c r="F83" s="203" t="s">
        <v>122</v>
      </c>
      <c r="G83" s="190"/>
      <c r="H83" s="190"/>
      <c r="I83" s="193"/>
      <c r="J83" s="204">
        <f>BK83</f>
        <v>0</v>
      </c>
      <c r="K83" s="190"/>
      <c r="L83" s="195"/>
      <c r="M83" s="196"/>
      <c r="N83" s="197"/>
      <c r="O83" s="197"/>
      <c r="P83" s="198">
        <f>SUM(P84:P101)</f>
        <v>0</v>
      </c>
      <c r="Q83" s="197"/>
      <c r="R83" s="198">
        <f>SUM(R84:R101)</f>
        <v>73.560949999999991</v>
      </c>
      <c r="S83" s="197"/>
      <c r="T83" s="199">
        <f>SUM(T84:T101)</f>
        <v>0</v>
      </c>
      <c r="U83" s="12"/>
      <c r="V83" s="12"/>
      <c r="W83" s="12"/>
      <c r="X83" s="12"/>
      <c r="Y83" s="12"/>
      <c r="Z83" s="12"/>
      <c r="AA83" s="12"/>
      <c r="AB83" s="12"/>
      <c r="AC83" s="12"/>
      <c r="AD83" s="12"/>
      <c r="AE83" s="12"/>
      <c r="AR83" s="200" t="s">
        <v>78</v>
      </c>
      <c r="AT83" s="201" t="s">
        <v>69</v>
      </c>
      <c r="AU83" s="201" t="s">
        <v>78</v>
      </c>
      <c r="AY83" s="200" t="s">
        <v>120</v>
      </c>
      <c r="BK83" s="202">
        <f>SUM(BK84:BK101)</f>
        <v>0</v>
      </c>
    </row>
    <row r="84" s="2" customFormat="1" ht="14.4" customHeight="1">
      <c r="A84" s="38"/>
      <c r="B84" s="39"/>
      <c r="C84" s="205" t="s">
        <v>78</v>
      </c>
      <c r="D84" s="205" t="s">
        <v>123</v>
      </c>
      <c r="E84" s="206" t="s">
        <v>167</v>
      </c>
      <c r="F84" s="207" t="s">
        <v>168</v>
      </c>
      <c r="G84" s="208" t="s">
        <v>126</v>
      </c>
      <c r="H84" s="209">
        <v>85</v>
      </c>
      <c r="I84" s="210"/>
      <c r="J84" s="211">
        <f>ROUND(I84*H84,2)</f>
        <v>0</v>
      </c>
      <c r="K84" s="212"/>
      <c r="L84" s="44"/>
      <c r="M84" s="213" t="s">
        <v>19</v>
      </c>
      <c r="N84" s="214" t="s">
        <v>41</v>
      </c>
      <c r="O84" s="84"/>
      <c r="P84" s="215">
        <f>O84*H84</f>
        <v>0</v>
      </c>
      <c r="Q84" s="215">
        <v>0</v>
      </c>
      <c r="R84" s="215">
        <f>Q84*H84</f>
        <v>0</v>
      </c>
      <c r="S84" s="215">
        <v>0</v>
      </c>
      <c r="T84" s="216">
        <f>S84*H84</f>
        <v>0</v>
      </c>
      <c r="U84" s="38"/>
      <c r="V84" s="38"/>
      <c r="W84" s="38"/>
      <c r="X84" s="38"/>
      <c r="Y84" s="38"/>
      <c r="Z84" s="38"/>
      <c r="AA84" s="38"/>
      <c r="AB84" s="38"/>
      <c r="AC84" s="38"/>
      <c r="AD84" s="38"/>
      <c r="AE84" s="38"/>
      <c r="AR84" s="217" t="s">
        <v>127</v>
      </c>
      <c r="AT84" s="217" t="s">
        <v>123</v>
      </c>
      <c r="AU84" s="217" t="s">
        <v>80</v>
      </c>
      <c r="AY84" s="17" t="s">
        <v>120</v>
      </c>
      <c r="BE84" s="218">
        <f>IF(N84="základní",J84,0)</f>
        <v>0</v>
      </c>
      <c r="BF84" s="218">
        <f>IF(N84="snížená",J84,0)</f>
        <v>0</v>
      </c>
      <c r="BG84" s="218">
        <f>IF(N84="zákl. přenesená",J84,0)</f>
        <v>0</v>
      </c>
      <c r="BH84" s="218">
        <f>IF(N84="sníž. přenesená",J84,0)</f>
        <v>0</v>
      </c>
      <c r="BI84" s="218">
        <f>IF(N84="nulová",J84,0)</f>
        <v>0</v>
      </c>
      <c r="BJ84" s="17" t="s">
        <v>78</v>
      </c>
      <c r="BK84" s="218">
        <f>ROUND(I84*H84,2)</f>
        <v>0</v>
      </c>
      <c r="BL84" s="17" t="s">
        <v>127</v>
      </c>
      <c r="BM84" s="217" t="s">
        <v>505</v>
      </c>
    </row>
    <row r="85" s="2" customFormat="1">
      <c r="A85" s="38"/>
      <c r="B85" s="39"/>
      <c r="C85" s="40"/>
      <c r="D85" s="219" t="s">
        <v>129</v>
      </c>
      <c r="E85" s="40"/>
      <c r="F85" s="220" t="s">
        <v>170</v>
      </c>
      <c r="G85" s="40"/>
      <c r="H85" s="40"/>
      <c r="I85" s="221"/>
      <c r="J85" s="40"/>
      <c r="K85" s="40"/>
      <c r="L85" s="44"/>
      <c r="M85" s="222"/>
      <c r="N85" s="223"/>
      <c r="O85" s="84"/>
      <c r="P85" s="84"/>
      <c r="Q85" s="84"/>
      <c r="R85" s="84"/>
      <c r="S85" s="84"/>
      <c r="T85" s="85"/>
      <c r="U85" s="38"/>
      <c r="V85" s="38"/>
      <c r="W85" s="38"/>
      <c r="X85" s="38"/>
      <c r="Y85" s="38"/>
      <c r="Z85" s="38"/>
      <c r="AA85" s="38"/>
      <c r="AB85" s="38"/>
      <c r="AC85" s="38"/>
      <c r="AD85" s="38"/>
      <c r="AE85" s="38"/>
      <c r="AT85" s="17" t="s">
        <v>129</v>
      </c>
      <c r="AU85" s="17" t="s">
        <v>80</v>
      </c>
    </row>
    <row r="86" s="13" customFormat="1">
      <c r="A86" s="13"/>
      <c r="B86" s="224"/>
      <c r="C86" s="225"/>
      <c r="D86" s="219" t="s">
        <v>131</v>
      </c>
      <c r="E86" s="226" t="s">
        <v>19</v>
      </c>
      <c r="F86" s="227" t="s">
        <v>506</v>
      </c>
      <c r="G86" s="225"/>
      <c r="H86" s="228">
        <v>85</v>
      </c>
      <c r="I86" s="229"/>
      <c r="J86" s="225"/>
      <c r="K86" s="225"/>
      <c r="L86" s="230"/>
      <c r="M86" s="231"/>
      <c r="N86" s="232"/>
      <c r="O86" s="232"/>
      <c r="P86" s="232"/>
      <c r="Q86" s="232"/>
      <c r="R86" s="232"/>
      <c r="S86" s="232"/>
      <c r="T86" s="233"/>
      <c r="U86" s="13"/>
      <c r="V86" s="13"/>
      <c r="W86" s="13"/>
      <c r="X86" s="13"/>
      <c r="Y86" s="13"/>
      <c r="Z86" s="13"/>
      <c r="AA86" s="13"/>
      <c r="AB86" s="13"/>
      <c r="AC86" s="13"/>
      <c r="AD86" s="13"/>
      <c r="AE86" s="13"/>
      <c r="AT86" s="234" t="s">
        <v>131</v>
      </c>
      <c r="AU86" s="234" t="s">
        <v>80</v>
      </c>
      <c r="AV86" s="13" t="s">
        <v>80</v>
      </c>
      <c r="AW86" s="13" t="s">
        <v>31</v>
      </c>
      <c r="AX86" s="13" t="s">
        <v>78</v>
      </c>
      <c r="AY86" s="234" t="s">
        <v>120</v>
      </c>
    </row>
    <row r="87" s="2" customFormat="1" ht="14.4" customHeight="1">
      <c r="A87" s="38"/>
      <c r="B87" s="39"/>
      <c r="C87" s="246" t="s">
        <v>80</v>
      </c>
      <c r="D87" s="246" t="s">
        <v>152</v>
      </c>
      <c r="E87" s="247" t="s">
        <v>507</v>
      </c>
      <c r="F87" s="248" t="s">
        <v>508</v>
      </c>
      <c r="G87" s="249" t="s">
        <v>126</v>
      </c>
      <c r="H87" s="250">
        <v>85</v>
      </c>
      <c r="I87" s="251"/>
      <c r="J87" s="252">
        <f>ROUND(I87*H87,2)</f>
        <v>0</v>
      </c>
      <c r="K87" s="253"/>
      <c r="L87" s="254"/>
      <c r="M87" s="255" t="s">
        <v>19</v>
      </c>
      <c r="N87" s="256" t="s">
        <v>41</v>
      </c>
      <c r="O87" s="84"/>
      <c r="P87" s="215">
        <f>O87*H87</f>
        <v>0</v>
      </c>
      <c r="Q87" s="215">
        <v>0.28306999999999999</v>
      </c>
      <c r="R87" s="215">
        <f>Q87*H87</f>
        <v>24.060949999999998</v>
      </c>
      <c r="S87" s="215">
        <v>0</v>
      </c>
      <c r="T87" s="216">
        <f>S87*H87</f>
        <v>0</v>
      </c>
      <c r="U87" s="38"/>
      <c r="V87" s="38"/>
      <c r="W87" s="38"/>
      <c r="X87" s="38"/>
      <c r="Y87" s="38"/>
      <c r="Z87" s="38"/>
      <c r="AA87" s="38"/>
      <c r="AB87" s="38"/>
      <c r="AC87" s="38"/>
      <c r="AD87" s="38"/>
      <c r="AE87" s="38"/>
      <c r="AR87" s="217" t="s">
        <v>155</v>
      </c>
      <c r="AT87" s="217" t="s">
        <v>152</v>
      </c>
      <c r="AU87" s="217" t="s">
        <v>80</v>
      </c>
      <c r="AY87" s="17" t="s">
        <v>120</v>
      </c>
      <c r="BE87" s="218">
        <f>IF(N87="základní",J87,0)</f>
        <v>0</v>
      </c>
      <c r="BF87" s="218">
        <f>IF(N87="snížená",J87,0)</f>
        <v>0</v>
      </c>
      <c r="BG87" s="218">
        <f>IF(N87="zákl. přenesená",J87,0)</f>
        <v>0</v>
      </c>
      <c r="BH87" s="218">
        <f>IF(N87="sníž. přenesená",J87,0)</f>
        <v>0</v>
      </c>
      <c r="BI87" s="218">
        <f>IF(N87="nulová",J87,0)</f>
        <v>0</v>
      </c>
      <c r="BJ87" s="17" t="s">
        <v>78</v>
      </c>
      <c r="BK87" s="218">
        <f>ROUND(I87*H87,2)</f>
        <v>0</v>
      </c>
      <c r="BL87" s="17" t="s">
        <v>127</v>
      </c>
      <c r="BM87" s="217" t="s">
        <v>509</v>
      </c>
    </row>
    <row r="88" s="2" customFormat="1">
      <c r="A88" s="38"/>
      <c r="B88" s="39"/>
      <c r="C88" s="40"/>
      <c r="D88" s="219" t="s">
        <v>129</v>
      </c>
      <c r="E88" s="40"/>
      <c r="F88" s="220" t="s">
        <v>508</v>
      </c>
      <c r="G88" s="40"/>
      <c r="H88" s="40"/>
      <c r="I88" s="221"/>
      <c r="J88" s="40"/>
      <c r="K88" s="40"/>
      <c r="L88" s="44"/>
      <c r="M88" s="222"/>
      <c r="N88" s="223"/>
      <c r="O88" s="84"/>
      <c r="P88" s="84"/>
      <c r="Q88" s="84"/>
      <c r="R88" s="84"/>
      <c r="S88" s="84"/>
      <c r="T88" s="85"/>
      <c r="U88" s="38"/>
      <c r="V88" s="38"/>
      <c r="W88" s="38"/>
      <c r="X88" s="38"/>
      <c r="Y88" s="38"/>
      <c r="Z88" s="38"/>
      <c r="AA88" s="38"/>
      <c r="AB88" s="38"/>
      <c r="AC88" s="38"/>
      <c r="AD88" s="38"/>
      <c r="AE88" s="38"/>
      <c r="AT88" s="17" t="s">
        <v>129</v>
      </c>
      <c r="AU88" s="17" t="s">
        <v>80</v>
      </c>
    </row>
    <row r="89" s="2" customFormat="1" ht="14.4" customHeight="1">
      <c r="A89" s="38"/>
      <c r="B89" s="39"/>
      <c r="C89" s="205" t="s">
        <v>144</v>
      </c>
      <c r="D89" s="205" t="s">
        <v>123</v>
      </c>
      <c r="E89" s="206" t="s">
        <v>462</v>
      </c>
      <c r="F89" s="207" t="s">
        <v>463</v>
      </c>
      <c r="G89" s="208" t="s">
        <v>126</v>
      </c>
      <c r="H89" s="209">
        <v>79</v>
      </c>
      <c r="I89" s="210"/>
      <c r="J89" s="211">
        <f>ROUND(I89*H89,2)</f>
        <v>0</v>
      </c>
      <c r="K89" s="212"/>
      <c r="L89" s="44"/>
      <c r="M89" s="213" t="s">
        <v>19</v>
      </c>
      <c r="N89" s="214" t="s">
        <v>41</v>
      </c>
      <c r="O89" s="84"/>
      <c r="P89" s="215">
        <f>O89*H89</f>
        <v>0</v>
      </c>
      <c r="Q89" s="215">
        <v>0</v>
      </c>
      <c r="R89" s="215">
        <f>Q89*H89</f>
        <v>0</v>
      </c>
      <c r="S89" s="215">
        <v>0</v>
      </c>
      <c r="T89" s="216">
        <f>S89*H89</f>
        <v>0</v>
      </c>
      <c r="U89" s="38"/>
      <c r="V89" s="38"/>
      <c r="W89" s="38"/>
      <c r="X89" s="38"/>
      <c r="Y89" s="38"/>
      <c r="Z89" s="38"/>
      <c r="AA89" s="38"/>
      <c r="AB89" s="38"/>
      <c r="AC89" s="38"/>
      <c r="AD89" s="38"/>
      <c r="AE89" s="38"/>
      <c r="AR89" s="217" t="s">
        <v>127</v>
      </c>
      <c r="AT89" s="217" t="s">
        <v>123</v>
      </c>
      <c r="AU89" s="217" t="s">
        <v>80</v>
      </c>
      <c r="AY89" s="17" t="s">
        <v>120</v>
      </c>
      <c r="BE89" s="218">
        <f>IF(N89="základní",J89,0)</f>
        <v>0</v>
      </c>
      <c r="BF89" s="218">
        <f>IF(N89="snížená",J89,0)</f>
        <v>0</v>
      </c>
      <c r="BG89" s="218">
        <f>IF(N89="zákl. přenesená",J89,0)</f>
        <v>0</v>
      </c>
      <c r="BH89" s="218">
        <f>IF(N89="sníž. přenesená",J89,0)</f>
        <v>0</v>
      </c>
      <c r="BI89" s="218">
        <f>IF(N89="nulová",J89,0)</f>
        <v>0</v>
      </c>
      <c r="BJ89" s="17" t="s">
        <v>78</v>
      </c>
      <c r="BK89" s="218">
        <f>ROUND(I89*H89,2)</f>
        <v>0</v>
      </c>
      <c r="BL89" s="17" t="s">
        <v>127</v>
      </c>
      <c r="BM89" s="217" t="s">
        <v>510</v>
      </c>
    </row>
    <row r="90" s="2" customFormat="1">
      <c r="A90" s="38"/>
      <c r="B90" s="39"/>
      <c r="C90" s="40"/>
      <c r="D90" s="219" t="s">
        <v>129</v>
      </c>
      <c r="E90" s="40"/>
      <c r="F90" s="220" t="s">
        <v>465</v>
      </c>
      <c r="G90" s="40"/>
      <c r="H90" s="40"/>
      <c r="I90" s="221"/>
      <c r="J90" s="40"/>
      <c r="K90" s="40"/>
      <c r="L90" s="44"/>
      <c r="M90" s="222"/>
      <c r="N90" s="223"/>
      <c r="O90" s="84"/>
      <c r="P90" s="84"/>
      <c r="Q90" s="84"/>
      <c r="R90" s="84"/>
      <c r="S90" s="84"/>
      <c r="T90" s="85"/>
      <c r="U90" s="38"/>
      <c r="V90" s="38"/>
      <c r="W90" s="38"/>
      <c r="X90" s="38"/>
      <c r="Y90" s="38"/>
      <c r="Z90" s="38"/>
      <c r="AA90" s="38"/>
      <c r="AB90" s="38"/>
      <c r="AC90" s="38"/>
      <c r="AD90" s="38"/>
      <c r="AE90" s="38"/>
      <c r="AT90" s="17" t="s">
        <v>129</v>
      </c>
      <c r="AU90" s="17" t="s">
        <v>80</v>
      </c>
    </row>
    <row r="91" s="13" customFormat="1">
      <c r="A91" s="13"/>
      <c r="B91" s="224"/>
      <c r="C91" s="225"/>
      <c r="D91" s="219" t="s">
        <v>131</v>
      </c>
      <c r="E91" s="226" t="s">
        <v>19</v>
      </c>
      <c r="F91" s="227" t="s">
        <v>511</v>
      </c>
      <c r="G91" s="225"/>
      <c r="H91" s="228">
        <v>79</v>
      </c>
      <c r="I91" s="229"/>
      <c r="J91" s="225"/>
      <c r="K91" s="225"/>
      <c r="L91" s="230"/>
      <c r="M91" s="231"/>
      <c r="N91" s="232"/>
      <c r="O91" s="232"/>
      <c r="P91" s="232"/>
      <c r="Q91" s="232"/>
      <c r="R91" s="232"/>
      <c r="S91" s="232"/>
      <c r="T91" s="233"/>
      <c r="U91" s="13"/>
      <c r="V91" s="13"/>
      <c r="W91" s="13"/>
      <c r="X91" s="13"/>
      <c r="Y91" s="13"/>
      <c r="Z91" s="13"/>
      <c r="AA91" s="13"/>
      <c r="AB91" s="13"/>
      <c r="AC91" s="13"/>
      <c r="AD91" s="13"/>
      <c r="AE91" s="13"/>
      <c r="AT91" s="234" t="s">
        <v>131</v>
      </c>
      <c r="AU91" s="234" t="s">
        <v>80</v>
      </c>
      <c r="AV91" s="13" t="s">
        <v>80</v>
      </c>
      <c r="AW91" s="13" t="s">
        <v>31</v>
      </c>
      <c r="AX91" s="13" t="s">
        <v>78</v>
      </c>
      <c r="AY91" s="234" t="s">
        <v>120</v>
      </c>
    </row>
    <row r="92" s="2" customFormat="1" ht="14.4" customHeight="1">
      <c r="A92" s="38"/>
      <c r="B92" s="39"/>
      <c r="C92" s="205" t="s">
        <v>127</v>
      </c>
      <c r="D92" s="205" t="s">
        <v>123</v>
      </c>
      <c r="E92" s="206" t="s">
        <v>228</v>
      </c>
      <c r="F92" s="207" t="s">
        <v>229</v>
      </c>
      <c r="G92" s="208" t="s">
        <v>160</v>
      </c>
      <c r="H92" s="209">
        <v>0.10000000000000001</v>
      </c>
      <c r="I92" s="210"/>
      <c r="J92" s="211">
        <f>ROUND(I92*H92,2)</f>
        <v>0</v>
      </c>
      <c r="K92" s="212"/>
      <c r="L92" s="44"/>
      <c r="M92" s="213" t="s">
        <v>19</v>
      </c>
      <c r="N92" s="214" t="s">
        <v>41</v>
      </c>
      <c r="O92" s="84"/>
      <c r="P92" s="215">
        <f>O92*H92</f>
        <v>0</v>
      </c>
      <c r="Q92" s="215">
        <v>0</v>
      </c>
      <c r="R92" s="215">
        <f>Q92*H92</f>
        <v>0</v>
      </c>
      <c r="S92" s="215">
        <v>0</v>
      </c>
      <c r="T92" s="216">
        <f>S92*H92</f>
        <v>0</v>
      </c>
      <c r="U92" s="38"/>
      <c r="V92" s="38"/>
      <c r="W92" s="38"/>
      <c r="X92" s="38"/>
      <c r="Y92" s="38"/>
      <c r="Z92" s="38"/>
      <c r="AA92" s="38"/>
      <c r="AB92" s="38"/>
      <c r="AC92" s="38"/>
      <c r="AD92" s="38"/>
      <c r="AE92" s="38"/>
      <c r="AR92" s="217" t="s">
        <v>127</v>
      </c>
      <c r="AT92" s="217" t="s">
        <v>123</v>
      </c>
      <c r="AU92" s="217" t="s">
        <v>80</v>
      </c>
      <c r="AY92" s="17" t="s">
        <v>120</v>
      </c>
      <c r="BE92" s="218">
        <f>IF(N92="základní",J92,0)</f>
        <v>0</v>
      </c>
      <c r="BF92" s="218">
        <f>IF(N92="snížená",J92,0)</f>
        <v>0</v>
      </c>
      <c r="BG92" s="218">
        <f>IF(N92="zákl. přenesená",J92,0)</f>
        <v>0</v>
      </c>
      <c r="BH92" s="218">
        <f>IF(N92="sníž. přenesená",J92,0)</f>
        <v>0</v>
      </c>
      <c r="BI92" s="218">
        <f>IF(N92="nulová",J92,0)</f>
        <v>0</v>
      </c>
      <c r="BJ92" s="17" t="s">
        <v>78</v>
      </c>
      <c r="BK92" s="218">
        <f>ROUND(I92*H92,2)</f>
        <v>0</v>
      </c>
      <c r="BL92" s="17" t="s">
        <v>127</v>
      </c>
      <c r="BM92" s="217" t="s">
        <v>512</v>
      </c>
    </row>
    <row r="93" s="2" customFormat="1">
      <c r="A93" s="38"/>
      <c r="B93" s="39"/>
      <c r="C93" s="40"/>
      <c r="D93" s="219" t="s">
        <v>129</v>
      </c>
      <c r="E93" s="40"/>
      <c r="F93" s="220" t="s">
        <v>231</v>
      </c>
      <c r="G93" s="40"/>
      <c r="H93" s="40"/>
      <c r="I93" s="221"/>
      <c r="J93" s="40"/>
      <c r="K93" s="40"/>
      <c r="L93" s="44"/>
      <c r="M93" s="222"/>
      <c r="N93" s="223"/>
      <c r="O93" s="84"/>
      <c r="P93" s="84"/>
      <c r="Q93" s="84"/>
      <c r="R93" s="84"/>
      <c r="S93" s="84"/>
      <c r="T93" s="85"/>
      <c r="U93" s="38"/>
      <c r="V93" s="38"/>
      <c r="W93" s="38"/>
      <c r="X93" s="38"/>
      <c r="Y93" s="38"/>
      <c r="Z93" s="38"/>
      <c r="AA93" s="38"/>
      <c r="AB93" s="38"/>
      <c r="AC93" s="38"/>
      <c r="AD93" s="38"/>
      <c r="AE93" s="38"/>
      <c r="AT93" s="17" t="s">
        <v>129</v>
      </c>
      <c r="AU93" s="17" t="s">
        <v>80</v>
      </c>
    </row>
    <row r="94" s="2" customFormat="1" ht="14.4" customHeight="1">
      <c r="A94" s="38"/>
      <c r="B94" s="39"/>
      <c r="C94" s="205" t="s">
        <v>121</v>
      </c>
      <c r="D94" s="205" t="s">
        <v>123</v>
      </c>
      <c r="E94" s="206" t="s">
        <v>480</v>
      </c>
      <c r="F94" s="207" t="s">
        <v>481</v>
      </c>
      <c r="G94" s="208" t="s">
        <v>237</v>
      </c>
      <c r="H94" s="209">
        <v>33</v>
      </c>
      <c r="I94" s="210"/>
      <c r="J94" s="211">
        <f>ROUND(I94*H94,2)</f>
        <v>0</v>
      </c>
      <c r="K94" s="212"/>
      <c r="L94" s="44"/>
      <c r="M94" s="213" t="s">
        <v>19</v>
      </c>
      <c r="N94" s="214" t="s">
        <v>41</v>
      </c>
      <c r="O94" s="84"/>
      <c r="P94" s="215">
        <f>O94*H94</f>
        <v>0</v>
      </c>
      <c r="Q94" s="215">
        <v>0</v>
      </c>
      <c r="R94" s="215">
        <f>Q94*H94</f>
        <v>0</v>
      </c>
      <c r="S94" s="215">
        <v>0</v>
      </c>
      <c r="T94" s="216">
        <f>S94*H94</f>
        <v>0</v>
      </c>
      <c r="U94" s="38"/>
      <c r="V94" s="38"/>
      <c r="W94" s="38"/>
      <c r="X94" s="38"/>
      <c r="Y94" s="38"/>
      <c r="Z94" s="38"/>
      <c r="AA94" s="38"/>
      <c r="AB94" s="38"/>
      <c r="AC94" s="38"/>
      <c r="AD94" s="38"/>
      <c r="AE94" s="38"/>
      <c r="AR94" s="217" t="s">
        <v>127</v>
      </c>
      <c r="AT94" s="217" t="s">
        <v>123</v>
      </c>
      <c r="AU94" s="217" t="s">
        <v>80</v>
      </c>
      <c r="AY94" s="17" t="s">
        <v>120</v>
      </c>
      <c r="BE94" s="218">
        <f>IF(N94="základní",J94,0)</f>
        <v>0</v>
      </c>
      <c r="BF94" s="218">
        <f>IF(N94="snížená",J94,0)</f>
        <v>0</v>
      </c>
      <c r="BG94" s="218">
        <f>IF(N94="zákl. přenesená",J94,0)</f>
        <v>0</v>
      </c>
      <c r="BH94" s="218">
        <f>IF(N94="sníž. přenesená",J94,0)</f>
        <v>0</v>
      </c>
      <c r="BI94" s="218">
        <f>IF(N94="nulová",J94,0)</f>
        <v>0</v>
      </c>
      <c r="BJ94" s="17" t="s">
        <v>78</v>
      </c>
      <c r="BK94" s="218">
        <f>ROUND(I94*H94,2)</f>
        <v>0</v>
      </c>
      <c r="BL94" s="17" t="s">
        <v>127</v>
      </c>
      <c r="BM94" s="217" t="s">
        <v>513</v>
      </c>
    </row>
    <row r="95" s="2" customFormat="1">
      <c r="A95" s="38"/>
      <c r="B95" s="39"/>
      <c r="C95" s="40"/>
      <c r="D95" s="219" t="s">
        <v>129</v>
      </c>
      <c r="E95" s="40"/>
      <c r="F95" s="220" t="s">
        <v>483</v>
      </c>
      <c r="G95" s="40"/>
      <c r="H95" s="40"/>
      <c r="I95" s="221"/>
      <c r="J95" s="40"/>
      <c r="K95" s="40"/>
      <c r="L95" s="44"/>
      <c r="M95" s="222"/>
      <c r="N95" s="223"/>
      <c r="O95" s="84"/>
      <c r="P95" s="84"/>
      <c r="Q95" s="84"/>
      <c r="R95" s="84"/>
      <c r="S95" s="84"/>
      <c r="T95" s="85"/>
      <c r="U95" s="38"/>
      <c r="V95" s="38"/>
      <c r="W95" s="38"/>
      <c r="X95" s="38"/>
      <c r="Y95" s="38"/>
      <c r="Z95" s="38"/>
      <c r="AA95" s="38"/>
      <c r="AB95" s="38"/>
      <c r="AC95" s="38"/>
      <c r="AD95" s="38"/>
      <c r="AE95" s="38"/>
      <c r="AT95" s="17" t="s">
        <v>129</v>
      </c>
      <c r="AU95" s="17" t="s">
        <v>80</v>
      </c>
    </row>
    <row r="96" s="13" customFormat="1">
      <c r="A96" s="13"/>
      <c r="B96" s="224"/>
      <c r="C96" s="225"/>
      <c r="D96" s="219" t="s">
        <v>131</v>
      </c>
      <c r="E96" s="226" t="s">
        <v>19</v>
      </c>
      <c r="F96" s="227" t="s">
        <v>485</v>
      </c>
      <c r="G96" s="225"/>
      <c r="H96" s="228">
        <v>33</v>
      </c>
      <c r="I96" s="229"/>
      <c r="J96" s="225"/>
      <c r="K96" s="225"/>
      <c r="L96" s="230"/>
      <c r="M96" s="231"/>
      <c r="N96" s="232"/>
      <c r="O96" s="232"/>
      <c r="P96" s="232"/>
      <c r="Q96" s="232"/>
      <c r="R96" s="232"/>
      <c r="S96" s="232"/>
      <c r="T96" s="233"/>
      <c r="U96" s="13"/>
      <c r="V96" s="13"/>
      <c r="W96" s="13"/>
      <c r="X96" s="13"/>
      <c r="Y96" s="13"/>
      <c r="Z96" s="13"/>
      <c r="AA96" s="13"/>
      <c r="AB96" s="13"/>
      <c r="AC96" s="13"/>
      <c r="AD96" s="13"/>
      <c r="AE96" s="13"/>
      <c r="AT96" s="234" t="s">
        <v>131</v>
      </c>
      <c r="AU96" s="234" t="s">
        <v>80</v>
      </c>
      <c r="AV96" s="13" t="s">
        <v>80</v>
      </c>
      <c r="AW96" s="13" t="s">
        <v>31</v>
      </c>
      <c r="AX96" s="13" t="s">
        <v>78</v>
      </c>
      <c r="AY96" s="234" t="s">
        <v>120</v>
      </c>
    </row>
    <row r="97" s="2" customFormat="1" ht="14.4" customHeight="1">
      <c r="A97" s="38"/>
      <c r="B97" s="39"/>
      <c r="C97" s="246" t="s">
        <v>166</v>
      </c>
      <c r="D97" s="246" t="s">
        <v>152</v>
      </c>
      <c r="E97" s="247" t="s">
        <v>245</v>
      </c>
      <c r="F97" s="248" t="s">
        <v>246</v>
      </c>
      <c r="G97" s="249" t="s">
        <v>247</v>
      </c>
      <c r="H97" s="250">
        <v>49.5</v>
      </c>
      <c r="I97" s="251"/>
      <c r="J97" s="252">
        <f>ROUND(I97*H97,2)</f>
        <v>0</v>
      </c>
      <c r="K97" s="253"/>
      <c r="L97" s="254"/>
      <c r="M97" s="255" t="s">
        <v>19</v>
      </c>
      <c r="N97" s="256" t="s">
        <v>41</v>
      </c>
      <c r="O97" s="84"/>
      <c r="P97" s="215">
        <f>O97*H97</f>
        <v>0</v>
      </c>
      <c r="Q97" s="215">
        <v>1</v>
      </c>
      <c r="R97" s="215">
        <f>Q97*H97</f>
        <v>49.5</v>
      </c>
      <c r="S97" s="215">
        <v>0</v>
      </c>
      <c r="T97" s="216">
        <f>S97*H97</f>
        <v>0</v>
      </c>
      <c r="U97" s="38"/>
      <c r="V97" s="38"/>
      <c r="W97" s="38"/>
      <c r="X97" s="38"/>
      <c r="Y97" s="38"/>
      <c r="Z97" s="38"/>
      <c r="AA97" s="38"/>
      <c r="AB97" s="38"/>
      <c r="AC97" s="38"/>
      <c r="AD97" s="38"/>
      <c r="AE97" s="38"/>
      <c r="AR97" s="217" t="s">
        <v>155</v>
      </c>
      <c r="AT97" s="217" t="s">
        <v>152</v>
      </c>
      <c r="AU97" s="217" t="s">
        <v>80</v>
      </c>
      <c r="AY97" s="17" t="s">
        <v>120</v>
      </c>
      <c r="BE97" s="218">
        <f>IF(N97="základní",J97,0)</f>
        <v>0</v>
      </c>
      <c r="BF97" s="218">
        <f>IF(N97="snížená",J97,0)</f>
        <v>0</v>
      </c>
      <c r="BG97" s="218">
        <f>IF(N97="zákl. přenesená",J97,0)</f>
        <v>0</v>
      </c>
      <c r="BH97" s="218">
        <f>IF(N97="sníž. přenesená",J97,0)</f>
        <v>0</v>
      </c>
      <c r="BI97" s="218">
        <f>IF(N97="nulová",J97,0)</f>
        <v>0</v>
      </c>
      <c r="BJ97" s="17" t="s">
        <v>78</v>
      </c>
      <c r="BK97" s="218">
        <f>ROUND(I97*H97,2)</f>
        <v>0</v>
      </c>
      <c r="BL97" s="17" t="s">
        <v>127</v>
      </c>
      <c r="BM97" s="217" t="s">
        <v>514</v>
      </c>
    </row>
    <row r="98" s="2" customFormat="1">
      <c r="A98" s="38"/>
      <c r="B98" s="39"/>
      <c r="C98" s="40"/>
      <c r="D98" s="219" t="s">
        <v>129</v>
      </c>
      <c r="E98" s="40"/>
      <c r="F98" s="220" t="s">
        <v>246</v>
      </c>
      <c r="G98" s="40"/>
      <c r="H98" s="40"/>
      <c r="I98" s="221"/>
      <c r="J98" s="40"/>
      <c r="K98" s="40"/>
      <c r="L98" s="44"/>
      <c r="M98" s="222"/>
      <c r="N98" s="223"/>
      <c r="O98" s="84"/>
      <c r="P98" s="84"/>
      <c r="Q98" s="84"/>
      <c r="R98" s="84"/>
      <c r="S98" s="84"/>
      <c r="T98" s="85"/>
      <c r="U98" s="38"/>
      <c r="V98" s="38"/>
      <c r="W98" s="38"/>
      <c r="X98" s="38"/>
      <c r="Y98" s="38"/>
      <c r="Z98" s="38"/>
      <c r="AA98" s="38"/>
      <c r="AB98" s="38"/>
      <c r="AC98" s="38"/>
      <c r="AD98" s="38"/>
      <c r="AE98" s="38"/>
      <c r="AT98" s="17" t="s">
        <v>129</v>
      </c>
      <c r="AU98" s="17" t="s">
        <v>80</v>
      </c>
    </row>
    <row r="99" s="13" customFormat="1">
      <c r="A99" s="13"/>
      <c r="B99" s="224"/>
      <c r="C99" s="225"/>
      <c r="D99" s="219" t="s">
        <v>131</v>
      </c>
      <c r="E99" s="226" t="s">
        <v>19</v>
      </c>
      <c r="F99" s="227" t="s">
        <v>515</v>
      </c>
      <c r="G99" s="225"/>
      <c r="H99" s="228">
        <v>49.5</v>
      </c>
      <c r="I99" s="229"/>
      <c r="J99" s="225"/>
      <c r="K99" s="225"/>
      <c r="L99" s="230"/>
      <c r="M99" s="231"/>
      <c r="N99" s="232"/>
      <c r="O99" s="232"/>
      <c r="P99" s="232"/>
      <c r="Q99" s="232"/>
      <c r="R99" s="232"/>
      <c r="S99" s="232"/>
      <c r="T99" s="233"/>
      <c r="U99" s="13"/>
      <c r="V99" s="13"/>
      <c r="W99" s="13"/>
      <c r="X99" s="13"/>
      <c r="Y99" s="13"/>
      <c r="Z99" s="13"/>
      <c r="AA99" s="13"/>
      <c r="AB99" s="13"/>
      <c r="AC99" s="13"/>
      <c r="AD99" s="13"/>
      <c r="AE99" s="13"/>
      <c r="AT99" s="234" t="s">
        <v>131</v>
      </c>
      <c r="AU99" s="234" t="s">
        <v>80</v>
      </c>
      <c r="AV99" s="13" t="s">
        <v>80</v>
      </c>
      <c r="AW99" s="13" t="s">
        <v>31</v>
      </c>
      <c r="AX99" s="13" t="s">
        <v>78</v>
      </c>
      <c r="AY99" s="234" t="s">
        <v>120</v>
      </c>
    </row>
    <row r="100" s="2" customFormat="1" ht="24.15" customHeight="1">
      <c r="A100" s="38"/>
      <c r="B100" s="39"/>
      <c r="C100" s="205" t="s">
        <v>174</v>
      </c>
      <c r="D100" s="205" t="s">
        <v>123</v>
      </c>
      <c r="E100" s="206" t="s">
        <v>253</v>
      </c>
      <c r="F100" s="207" t="s">
        <v>254</v>
      </c>
      <c r="G100" s="208" t="s">
        <v>247</v>
      </c>
      <c r="H100" s="209">
        <v>49.5</v>
      </c>
      <c r="I100" s="210"/>
      <c r="J100" s="211">
        <f>ROUND(I100*H100,2)</f>
        <v>0</v>
      </c>
      <c r="K100" s="212"/>
      <c r="L100" s="44"/>
      <c r="M100" s="213" t="s">
        <v>19</v>
      </c>
      <c r="N100" s="214" t="s">
        <v>41</v>
      </c>
      <c r="O100" s="84"/>
      <c r="P100" s="215">
        <f>O100*H100</f>
        <v>0</v>
      </c>
      <c r="Q100" s="215">
        <v>0</v>
      </c>
      <c r="R100" s="215">
        <f>Q100*H100</f>
        <v>0</v>
      </c>
      <c r="S100" s="215">
        <v>0</v>
      </c>
      <c r="T100" s="216">
        <f>S100*H100</f>
        <v>0</v>
      </c>
      <c r="U100" s="38"/>
      <c r="V100" s="38"/>
      <c r="W100" s="38"/>
      <c r="X100" s="38"/>
      <c r="Y100" s="38"/>
      <c r="Z100" s="38"/>
      <c r="AA100" s="38"/>
      <c r="AB100" s="38"/>
      <c r="AC100" s="38"/>
      <c r="AD100" s="38"/>
      <c r="AE100" s="38"/>
      <c r="AR100" s="217" t="s">
        <v>127</v>
      </c>
      <c r="AT100" s="217" t="s">
        <v>123</v>
      </c>
      <c r="AU100" s="217" t="s">
        <v>80</v>
      </c>
      <c r="AY100" s="17" t="s">
        <v>120</v>
      </c>
      <c r="BE100" s="218">
        <f>IF(N100="základní",J100,0)</f>
        <v>0</v>
      </c>
      <c r="BF100" s="218">
        <f>IF(N100="snížená",J100,0)</f>
        <v>0</v>
      </c>
      <c r="BG100" s="218">
        <f>IF(N100="zákl. přenesená",J100,0)</f>
        <v>0</v>
      </c>
      <c r="BH100" s="218">
        <f>IF(N100="sníž. přenesená",J100,0)</f>
        <v>0</v>
      </c>
      <c r="BI100" s="218">
        <f>IF(N100="nulová",J100,0)</f>
        <v>0</v>
      </c>
      <c r="BJ100" s="17" t="s">
        <v>78</v>
      </c>
      <c r="BK100" s="218">
        <f>ROUND(I100*H100,2)</f>
        <v>0</v>
      </c>
      <c r="BL100" s="17" t="s">
        <v>127</v>
      </c>
      <c r="BM100" s="217" t="s">
        <v>516</v>
      </c>
    </row>
    <row r="101" s="2" customFormat="1">
      <c r="A101" s="38"/>
      <c r="B101" s="39"/>
      <c r="C101" s="40"/>
      <c r="D101" s="219" t="s">
        <v>129</v>
      </c>
      <c r="E101" s="40"/>
      <c r="F101" s="220" t="s">
        <v>256</v>
      </c>
      <c r="G101" s="40"/>
      <c r="H101" s="40"/>
      <c r="I101" s="221"/>
      <c r="J101" s="40"/>
      <c r="K101" s="40"/>
      <c r="L101" s="44"/>
      <c r="M101" s="270"/>
      <c r="N101" s="271"/>
      <c r="O101" s="272"/>
      <c r="P101" s="272"/>
      <c r="Q101" s="272"/>
      <c r="R101" s="272"/>
      <c r="S101" s="272"/>
      <c r="T101" s="273"/>
      <c r="U101" s="38"/>
      <c r="V101" s="38"/>
      <c r="W101" s="38"/>
      <c r="X101" s="38"/>
      <c r="Y101" s="38"/>
      <c r="Z101" s="38"/>
      <c r="AA101" s="38"/>
      <c r="AB101" s="38"/>
      <c r="AC101" s="38"/>
      <c r="AD101" s="38"/>
      <c r="AE101" s="38"/>
      <c r="AT101" s="17" t="s">
        <v>129</v>
      </c>
      <c r="AU101" s="17" t="s">
        <v>80</v>
      </c>
    </row>
    <row r="102" s="2" customFormat="1" ht="6.96" customHeight="1">
      <c r="A102" s="38"/>
      <c r="B102" s="59"/>
      <c r="C102" s="60"/>
      <c r="D102" s="60"/>
      <c r="E102" s="60"/>
      <c r="F102" s="60"/>
      <c r="G102" s="60"/>
      <c r="H102" s="60"/>
      <c r="I102" s="60"/>
      <c r="J102" s="60"/>
      <c r="K102" s="60"/>
      <c r="L102" s="44"/>
      <c r="M102" s="38"/>
      <c r="O102" s="38"/>
      <c r="P102" s="38"/>
      <c r="Q102" s="38"/>
      <c r="R102" s="38"/>
      <c r="S102" s="38"/>
      <c r="T102" s="38"/>
      <c r="U102" s="38"/>
      <c r="V102" s="38"/>
      <c r="W102" s="38"/>
      <c r="X102" s="38"/>
      <c r="Y102" s="38"/>
      <c r="Z102" s="38"/>
      <c r="AA102" s="38"/>
      <c r="AB102" s="38"/>
      <c r="AC102" s="38"/>
      <c r="AD102" s="38"/>
      <c r="AE102" s="38"/>
    </row>
  </sheetData>
  <sheetProtection sheet="1" autoFilter="0" formatColumns="0" formatRows="0" objects="1" scenarios="1" spinCount="100000" saltValue="0TTs3zZ/4SA6iq42dia8Jt9wAgIFEQaJxGmiRWiPqK94qVzUpK6xwokp+kelLtLLWvMpZH7aH6rY/PcPV1y0bw==" hashValue="76f9gvcohL6Hj8Teiu2NSQv6SMO0H8/8SOf8IcHiePky9E/RND+MNDBO1y1hUArykavuK6jiXa5f5fDZDEFkTA==" algorithmName="SHA-512" password="CC35"/>
  <autoFilter ref="C80:K101"/>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92</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96</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stavby'!K6</f>
        <v>Oprava staničních kolejí v ŽST Ústí n. L. západ</v>
      </c>
      <c r="F7" s="132"/>
      <c r="G7" s="132"/>
      <c r="H7" s="132"/>
      <c r="L7" s="20"/>
    </row>
    <row r="8" hidden="1" s="2" customFormat="1" ht="12" customHeight="1">
      <c r="A8" s="38"/>
      <c r="B8" s="44"/>
      <c r="C8" s="38"/>
      <c r="D8" s="132" t="s">
        <v>97</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517</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20. 7. 2020</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tr">
        <f>IF('Rekapitulace stavby'!E11="","",'Rekapitulace stavby'!E11)</f>
        <v xml:space="preserve"> </v>
      </c>
      <c r="F15" s="38"/>
      <c r="G15" s="38"/>
      <c r="H15" s="38"/>
      <c r="I15" s="132" t="s">
        <v>27</v>
      </c>
      <c r="J15" s="136" t="str">
        <f>IF('Rekapitulace stavby'!AN11="","",'Rekapitulace stavby'!AN11)</f>
        <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28</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27</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30</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27</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33</v>
      </c>
      <c r="F24" s="38"/>
      <c r="G24" s="38"/>
      <c r="H24" s="38"/>
      <c r="I24" s="132" t="s">
        <v>27</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34</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36</v>
      </c>
      <c r="E30" s="38"/>
      <c r="F30" s="38"/>
      <c r="G30" s="38"/>
      <c r="H30" s="38"/>
      <c r="I30" s="38"/>
      <c r="J30" s="144">
        <f>ROUND(J79,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38</v>
      </c>
      <c r="G32" s="38"/>
      <c r="H32" s="38"/>
      <c r="I32" s="145" t="s">
        <v>37</v>
      </c>
      <c r="J32" s="145" t="s">
        <v>39</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40</v>
      </c>
      <c r="E33" s="132" t="s">
        <v>41</v>
      </c>
      <c r="F33" s="147">
        <f>ROUND((SUM(BE79:BE88)),  2)</f>
        <v>0</v>
      </c>
      <c r="G33" s="38"/>
      <c r="H33" s="38"/>
      <c r="I33" s="148">
        <v>0.20999999999999999</v>
      </c>
      <c r="J33" s="147">
        <f>ROUND(((SUM(BE79:BE88))*I33),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42</v>
      </c>
      <c r="F34" s="147">
        <f>ROUND((SUM(BF79:BF88)),  2)</f>
        <v>0</v>
      </c>
      <c r="G34" s="38"/>
      <c r="H34" s="38"/>
      <c r="I34" s="148">
        <v>0.14999999999999999</v>
      </c>
      <c r="J34" s="147">
        <f>ROUND(((SUM(BF79:BF88))*I34),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43</v>
      </c>
      <c r="F35" s="147">
        <f>ROUND((SUM(BG79:BG88)),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44</v>
      </c>
      <c r="F36" s="147">
        <f>ROUND((SUM(BH79:BH88)),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45</v>
      </c>
      <c r="F37" s="147">
        <f>ROUND((SUM(BI79:BI88)),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46</v>
      </c>
      <c r="E39" s="151"/>
      <c r="F39" s="151"/>
      <c r="G39" s="152" t="s">
        <v>47</v>
      </c>
      <c r="H39" s="153" t="s">
        <v>48</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99</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16.5" customHeight="1">
      <c r="A48" s="38"/>
      <c r="B48" s="39"/>
      <c r="C48" s="40"/>
      <c r="D48" s="40"/>
      <c r="E48" s="160" t="str">
        <f>E7</f>
        <v>Oprava staničních kolejí v ŽST Ústí n. L. západ</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97</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05 - Materiál dodávaný objednatelem NEOCEŇOVAT</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 xml:space="preserve"> </v>
      </c>
      <c r="G52" s="40"/>
      <c r="H52" s="40"/>
      <c r="I52" s="32" t="s">
        <v>23</v>
      </c>
      <c r="J52" s="72" t="str">
        <f>IF(J12="","",J12)</f>
        <v>20. 7. 2020</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28</v>
      </c>
      <c r="D55" s="40"/>
      <c r="E55" s="40"/>
      <c r="F55" s="27" t="str">
        <f>IF(E18="","",E18)</f>
        <v>Vyplň údaj</v>
      </c>
      <c r="G55" s="40"/>
      <c r="H55" s="40"/>
      <c r="I55" s="32" t="s">
        <v>32</v>
      </c>
      <c r="J55" s="36" t="str">
        <f>E24</f>
        <v>Věra Trnková</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100</v>
      </c>
      <c r="D57" s="162"/>
      <c r="E57" s="162"/>
      <c r="F57" s="162"/>
      <c r="G57" s="162"/>
      <c r="H57" s="162"/>
      <c r="I57" s="162"/>
      <c r="J57" s="163" t="s">
        <v>101</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68</v>
      </c>
      <c r="D59" s="40"/>
      <c r="E59" s="40"/>
      <c r="F59" s="40"/>
      <c r="G59" s="40"/>
      <c r="H59" s="40"/>
      <c r="I59" s="40"/>
      <c r="J59" s="102">
        <f>J79</f>
        <v>0</v>
      </c>
      <c r="K59" s="40"/>
      <c r="L59" s="134"/>
      <c r="S59" s="38"/>
      <c r="T59" s="38"/>
      <c r="U59" s="38"/>
      <c r="V59" s="38"/>
      <c r="W59" s="38"/>
      <c r="X59" s="38"/>
      <c r="Y59" s="38"/>
      <c r="Z59" s="38"/>
      <c r="AA59" s="38"/>
      <c r="AB59" s="38"/>
      <c r="AC59" s="38"/>
      <c r="AD59" s="38"/>
      <c r="AE59" s="38"/>
      <c r="AU59" s="17" t="s">
        <v>102</v>
      </c>
    </row>
    <row r="60" hidden="1" s="2" customFormat="1" ht="21.84" customHeight="1">
      <c r="A60" s="38"/>
      <c r="B60" s="39"/>
      <c r="C60" s="40"/>
      <c r="D60" s="40"/>
      <c r="E60" s="40"/>
      <c r="F60" s="40"/>
      <c r="G60" s="40"/>
      <c r="H60" s="40"/>
      <c r="I60" s="40"/>
      <c r="J60" s="40"/>
      <c r="K60" s="40"/>
      <c r="L60" s="134"/>
      <c r="S60" s="38"/>
      <c r="T60" s="38"/>
      <c r="U60" s="38"/>
      <c r="V60" s="38"/>
      <c r="W60" s="38"/>
      <c r="X60" s="38"/>
      <c r="Y60" s="38"/>
      <c r="Z60" s="38"/>
      <c r="AA60" s="38"/>
      <c r="AB60" s="38"/>
      <c r="AC60" s="38"/>
      <c r="AD60" s="38"/>
      <c r="AE60" s="38"/>
    </row>
    <row r="61" hidden="1" s="2" customFormat="1" ht="6.96" customHeight="1">
      <c r="A61" s="38"/>
      <c r="B61" s="59"/>
      <c r="C61" s="60"/>
      <c r="D61" s="60"/>
      <c r="E61" s="60"/>
      <c r="F61" s="60"/>
      <c r="G61" s="60"/>
      <c r="H61" s="60"/>
      <c r="I61" s="60"/>
      <c r="J61" s="60"/>
      <c r="K61" s="60"/>
      <c r="L61" s="134"/>
      <c r="S61" s="38"/>
      <c r="T61" s="38"/>
      <c r="U61" s="38"/>
      <c r="V61" s="38"/>
      <c r="W61" s="38"/>
      <c r="X61" s="38"/>
      <c r="Y61" s="38"/>
      <c r="Z61" s="38"/>
      <c r="AA61" s="38"/>
      <c r="AB61" s="38"/>
      <c r="AC61" s="38"/>
      <c r="AD61" s="38"/>
      <c r="AE61" s="38"/>
    </row>
    <row r="62" hidden="1"/>
    <row r="63" hidden="1"/>
    <row r="64" hidden="1"/>
    <row r="65" s="2" customFormat="1" ht="6.96" customHeight="1">
      <c r="A65" s="38"/>
      <c r="B65" s="61"/>
      <c r="C65" s="62"/>
      <c r="D65" s="62"/>
      <c r="E65" s="62"/>
      <c r="F65" s="62"/>
      <c r="G65" s="62"/>
      <c r="H65" s="62"/>
      <c r="I65" s="62"/>
      <c r="J65" s="62"/>
      <c r="K65" s="62"/>
      <c r="L65" s="134"/>
      <c r="S65" s="38"/>
      <c r="T65" s="38"/>
      <c r="U65" s="38"/>
      <c r="V65" s="38"/>
      <c r="W65" s="38"/>
      <c r="X65" s="38"/>
      <c r="Y65" s="38"/>
      <c r="Z65" s="38"/>
      <c r="AA65" s="38"/>
      <c r="AB65" s="38"/>
      <c r="AC65" s="38"/>
      <c r="AD65" s="38"/>
      <c r="AE65" s="38"/>
    </row>
    <row r="66" s="2" customFormat="1" ht="24.96" customHeight="1">
      <c r="A66" s="38"/>
      <c r="B66" s="39"/>
      <c r="C66" s="23" t="s">
        <v>105</v>
      </c>
      <c r="D66" s="40"/>
      <c r="E66" s="40"/>
      <c r="F66" s="40"/>
      <c r="G66" s="40"/>
      <c r="H66" s="40"/>
      <c r="I66" s="40"/>
      <c r="J66" s="40"/>
      <c r="K66" s="40"/>
      <c r="L66" s="134"/>
      <c r="S66" s="38"/>
      <c r="T66" s="38"/>
      <c r="U66" s="38"/>
      <c r="V66" s="38"/>
      <c r="W66" s="38"/>
      <c r="X66" s="38"/>
      <c r="Y66" s="38"/>
      <c r="Z66" s="38"/>
      <c r="AA66" s="38"/>
      <c r="AB66" s="38"/>
      <c r="AC66" s="38"/>
      <c r="AD66" s="38"/>
      <c r="AE66" s="38"/>
    </row>
    <row r="67" s="2" customFormat="1" ht="6.96" customHeight="1">
      <c r="A67" s="38"/>
      <c r="B67" s="39"/>
      <c r="C67" s="40"/>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12" customHeight="1">
      <c r="A68" s="38"/>
      <c r="B68" s="39"/>
      <c r="C68" s="32" t="s">
        <v>16</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6.5" customHeight="1">
      <c r="A69" s="38"/>
      <c r="B69" s="39"/>
      <c r="C69" s="40"/>
      <c r="D69" s="40"/>
      <c r="E69" s="160" t="str">
        <f>E7</f>
        <v>Oprava staničních kolejí v ŽST Ústí n. L. západ</v>
      </c>
      <c r="F69" s="32"/>
      <c r="G69" s="32"/>
      <c r="H69" s="32"/>
      <c r="I69" s="40"/>
      <c r="J69" s="40"/>
      <c r="K69" s="40"/>
      <c r="L69" s="134"/>
      <c r="S69" s="38"/>
      <c r="T69" s="38"/>
      <c r="U69" s="38"/>
      <c r="V69" s="38"/>
      <c r="W69" s="38"/>
      <c r="X69" s="38"/>
      <c r="Y69" s="38"/>
      <c r="Z69" s="38"/>
      <c r="AA69" s="38"/>
      <c r="AB69" s="38"/>
      <c r="AC69" s="38"/>
      <c r="AD69" s="38"/>
      <c r="AE69" s="38"/>
    </row>
    <row r="70" s="2" customFormat="1" ht="12" customHeight="1">
      <c r="A70" s="38"/>
      <c r="B70" s="39"/>
      <c r="C70" s="32" t="s">
        <v>97</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6.5" customHeight="1">
      <c r="A71" s="38"/>
      <c r="B71" s="39"/>
      <c r="C71" s="40"/>
      <c r="D71" s="40"/>
      <c r="E71" s="69" t="str">
        <f>E9</f>
        <v>05 - Materiál dodávaný objednatelem NEOCEŇOVAT</v>
      </c>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21</v>
      </c>
      <c r="D73" s="40"/>
      <c r="E73" s="40"/>
      <c r="F73" s="27" t="str">
        <f>F12</f>
        <v xml:space="preserve"> </v>
      </c>
      <c r="G73" s="40"/>
      <c r="H73" s="40"/>
      <c r="I73" s="32" t="s">
        <v>23</v>
      </c>
      <c r="J73" s="72" t="str">
        <f>IF(J12="","",J12)</f>
        <v>20. 7. 2020</v>
      </c>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5.15" customHeight="1">
      <c r="A75" s="38"/>
      <c r="B75" s="39"/>
      <c r="C75" s="32" t="s">
        <v>25</v>
      </c>
      <c r="D75" s="40"/>
      <c r="E75" s="40"/>
      <c r="F75" s="27" t="str">
        <f>E15</f>
        <v xml:space="preserve"> </v>
      </c>
      <c r="G75" s="40"/>
      <c r="H75" s="40"/>
      <c r="I75" s="32" t="s">
        <v>30</v>
      </c>
      <c r="J75" s="36" t="str">
        <f>E21</f>
        <v xml:space="preserve"> </v>
      </c>
      <c r="K75" s="40"/>
      <c r="L75" s="134"/>
      <c r="S75" s="38"/>
      <c r="T75" s="38"/>
      <c r="U75" s="38"/>
      <c r="V75" s="38"/>
      <c r="W75" s="38"/>
      <c r="X75" s="38"/>
      <c r="Y75" s="38"/>
      <c r="Z75" s="38"/>
      <c r="AA75" s="38"/>
      <c r="AB75" s="38"/>
      <c r="AC75" s="38"/>
      <c r="AD75" s="38"/>
      <c r="AE75" s="38"/>
    </row>
    <row r="76" s="2" customFormat="1" ht="15.15" customHeight="1">
      <c r="A76" s="38"/>
      <c r="B76" s="39"/>
      <c r="C76" s="32" t="s">
        <v>28</v>
      </c>
      <c r="D76" s="40"/>
      <c r="E76" s="40"/>
      <c r="F76" s="27" t="str">
        <f>IF(E18="","",E18)</f>
        <v>Vyplň údaj</v>
      </c>
      <c r="G76" s="40"/>
      <c r="H76" s="40"/>
      <c r="I76" s="32" t="s">
        <v>32</v>
      </c>
      <c r="J76" s="36" t="str">
        <f>E24</f>
        <v>Věra Trnková</v>
      </c>
      <c r="K76" s="40"/>
      <c r="L76" s="134"/>
      <c r="S76" s="38"/>
      <c r="T76" s="38"/>
      <c r="U76" s="38"/>
      <c r="V76" s="38"/>
      <c r="W76" s="38"/>
      <c r="X76" s="38"/>
      <c r="Y76" s="38"/>
      <c r="Z76" s="38"/>
      <c r="AA76" s="38"/>
      <c r="AB76" s="38"/>
      <c r="AC76" s="38"/>
      <c r="AD76" s="38"/>
      <c r="AE76" s="38"/>
    </row>
    <row r="77" s="2" customFormat="1" ht="10.32"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11" customFormat="1" ht="29.28" customHeight="1">
      <c r="A78" s="177"/>
      <c r="B78" s="178"/>
      <c r="C78" s="179" t="s">
        <v>106</v>
      </c>
      <c r="D78" s="180" t="s">
        <v>55</v>
      </c>
      <c r="E78" s="180" t="s">
        <v>51</v>
      </c>
      <c r="F78" s="180" t="s">
        <v>52</v>
      </c>
      <c r="G78" s="180" t="s">
        <v>107</v>
      </c>
      <c r="H78" s="180" t="s">
        <v>108</v>
      </c>
      <c r="I78" s="180" t="s">
        <v>109</v>
      </c>
      <c r="J78" s="181" t="s">
        <v>101</v>
      </c>
      <c r="K78" s="182" t="s">
        <v>110</v>
      </c>
      <c r="L78" s="183"/>
      <c r="M78" s="92" t="s">
        <v>19</v>
      </c>
      <c r="N78" s="93" t="s">
        <v>40</v>
      </c>
      <c r="O78" s="93" t="s">
        <v>111</v>
      </c>
      <c r="P78" s="93" t="s">
        <v>112</v>
      </c>
      <c r="Q78" s="93" t="s">
        <v>113</v>
      </c>
      <c r="R78" s="93" t="s">
        <v>114</v>
      </c>
      <c r="S78" s="93" t="s">
        <v>115</v>
      </c>
      <c r="T78" s="94" t="s">
        <v>116</v>
      </c>
      <c r="U78" s="177"/>
      <c r="V78" s="177"/>
      <c r="W78" s="177"/>
      <c r="X78" s="177"/>
      <c r="Y78" s="177"/>
      <c r="Z78" s="177"/>
      <c r="AA78" s="177"/>
      <c r="AB78" s="177"/>
      <c r="AC78" s="177"/>
      <c r="AD78" s="177"/>
      <c r="AE78" s="177"/>
    </row>
    <row r="79" s="2" customFormat="1" ht="22.8" customHeight="1">
      <c r="A79" s="38"/>
      <c r="B79" s="39"/>
      <c r="C79" s="99" t="s">
        <v>117</v>
      </c>
      <c r="D79" s="40"/>
      <c r="E79" s="40"/>
      <c r="F79" s="40"/>
      <c r="G79" s="40"/>
      <c r="H79" s="40"/>
      <c r="I79" s="40"/>
      <c r="J79" s="184">
        <f>BK79</f>
        <v>0</v>
      </c>
      <c r="K79" s="40"/>
      <c r="L79" s="44"/>
      <c r="M79" s="95"/>
      <c r="N79" s="185"/>
      <c r="O79" s="96"/>
      <c r="P79" s="186">
        <f>SUM(P80:P88)</f>
        <v>0</v>
      </c>
      <c r="Q79" s="96"/>
      <c r="R79" s="186">
        <f>SUM(R80:R88)</f>
        <v>180.09</v>
      </c>
      <c r="S79" s="96"/>
      <c r="T79" s="187">
        <f>SUM(T80:T88)</f>
        <v>0</v>
      </c>
      <c r="U79" s="38"/>
      <c r="V79" s="38"/>
      <c r="W79" s="38"/>
      <c r="X79" s="38"/>
      <c r="Y79" s="38"/>
      <c r="Z79" s="38"/>
      <c r="AA79" s="38"/>
      <c r="AB79" s="38"/>
      <c r="AC79" s="38"/>
      <c r="AD79" s="38"/>
      <c r="AE79" s="38"/>
      <c r="AT79" s="17" t="s">
        <v>69</v>
      </c>
      <c r="AU79" s="17" t="s">
        <v>102</v>
      </c>
      <c r="BK79" s="188">
        <f>SUM(BK80:BK88)</f>
        <v>0</v>
      </c>
    </row>
    <row r="80" s="2" customFormat="1" ht="14.4" customHeight="1">
      <c r="A80" s="38"/>
      <c r="B80" s="39"/>
      <c r="C80" s="246" t="s">
        <v>78</v>
      </c>
      <c r="D80" s="246" t="s">
        <v>152</v>
      </c>
      <c r="E80" s="247" t="s">
        <v>518</v>
      </c>
      <c r="F80" s="248" t="s">
        <v>519</v>
      </c>
      <c r="G80" s="249" t="s">
        <v>126</v>
      </c>
      <c r="H80" s="250">
        <v>102</v>
      </c>
      <c r="I80" s="251"/>
      <c r="J80" s="252">
        <f>ROUND(I80*H80,2)</f>
        <v>0</v>
      </c>
      <c r="K80" s="253"/>
      <c r="L80" s="254"/>
      <c r="M80" s="255" t="s">
        <v>19</v>
      </c>
      <c r="N80" s="256" t="s">
        <v>41</v>
      </c>
      <c r="O80" s="84"/>
      <c r="P80" s="215">
        <f>O80*H80</f>
        <v>0</v>
      </c>
      <c r="Q80" s="215">
        <v>0</v>
      </c>
      <c r="R80" s="215">
        <f>Q80*H80</f>
        <v>0</v>
      </c>
      <c r="S80" s="215">
        <v>0</v>
      </c>
      <c r="T80" s="216">
        <f>S80*H80</f>
        <v>0</v>
      </c>
      <c r="U80" s="38"/>
      <c r="V80" s="38"/>
      <c r="W80" s="38"/>
      <c r="X80" s="38"/>
      <c r="Y80" s="38"/>
      <c r="Z80" s="38"/>
      <c r="AA80" s="38"/>
      <c r="AB80" s="38"/>
      <c r="AC80" s="38"/>
      <c r="AD80" s="38"/>
      <c r="AE80" s="38"/>
      <c r="AR80" s="217" t="s">
        <v>155</v>
      </c>
      <c r="AT80" s="217" t="s">
        <v>152</v>
      </c>
      <c r="AU80" s="217" t="s">
        <v>70</v>
      </c>
      <c r="AY80" s="17" t="s">
        <v>120</v>
      </c>
      <c r="BE80" s="218">
        <f>IF(N80="základní",J80,0)</f>
        <v>0</v>
      </c>
      <c r="BF80" s="218">
        <f>IF(N80="snížená",J80,0)</f>
        <v>0</v>
      </c>
      <c r="BG80" s="218">
        <f>IF(N80="zákl. přenesená",J80,0)</f>
        <v>0</v>
      </c>
      <c r="BH80" s="218">
        <f>IF(N80="sníž. přenesená",J80,0)</f>
        <v>0</v>
      </c>
      <c r="BI80" s="218">
        <f>IF(N80="nulová",J80,0)</f>
        <v>0</v>
      </c>
      <c r="BJ80" s="17" t="s">
        <v>78</v>
      </c>
      <c r="BK80" s="218">
        <f>ROUND(I80*H80,2)</f>
        <v>0</v>
      </c>
      <c r="BL80" s="17" t="s">
        <v>127</v>
      </c>
      <c r="BM80" s="217" t="s">
        <v>520</v>
      </c>
    </row>
    <row r="81" s="2" customFormat="1">
      <c r="A81" s="38"/>
      <c r="B81" s="39"/>
      <c r="C81" s="40"/>
      <c r="D81" s="219" t="s">
        <v>129</v>
      </c>
      <c r="E81" s="40"/>
      <c r="F81" s="220" t="s">
        <v>519</v>
      </c>
      <c r="G81" s="40"/>
      <c r="H81" s="40"/>
      <c r="I81" s="221"/>
      <c r="J81" s="40"/>
      <c r="K81" s="40"/>
      <c r="L81" s="44"/>
      <c r="M81" s="222"/>
      <c r="N81" s="223"/>
      <c r="O81" s="84"/>
      <c r="P81" s="84"/>
      <c r="Q81" s="84"/>
      <c r="R81" s="84"/>
      <c r="S81" s="84"/>
      <c r="T81" s="85"/>
      <c r="U81" s="38"/>
      <c r="V81" s="38"/>
      <c r="W81" s="38"/>
      <c r="X81" s="38"/>
      <c r="Y81" s="38"/>
      <c r="Z81" s="38"/>
      <c r="AA81" s="38"/>
      <c r="AB81" s="38"/>
      <c r="AC81" s="38"/>
      <c r="AD81" s="38"/>
      <c r="AE81" s="38"/>
      <c r="AT81" s="17" t="s">
        <v>129</v>
      </c>
      <c r="AU81" s="17" t="s">
        <v>70</v>
      </c>
    </row>
    <row r="82" s="13" customFormat="1">
      <c r="A82" s="13"/>
      <c r="B82" s="224"/>
      <c r="C82" s="225"/>
      <c r="D82" s="219" t="s">
        <v>131</v>
      </c>
      <c r="E82" s="226" t="s">
        <v>19</v>
      </c>
      <c r="F82" s="227" t="s">
        <v>521</v>
      </c>
      <c r="G82" s="225"/>
      <c r="H82" s="228">
        <v>102</v>
      </c>
      <c r="I82" s="229"/>
      <c r="J82" s="225"/>
      <c r="K82" s="225"/>
      <c r="L82" s="230"/>
      <c r="M82" s="231"/>
      <c r="N82" s="232"/>
      <c r="O82" s="232"/>
      <c r="P82" s="232"/>
      <c r="Q82" s="232"/>
      <c r="R82" s="232"/>
      <c r="S82" s="232"/>
      <c r="T82" s="233"/>
      <c r="U82" s="13"/>
      <c r="V82" s="13"/>
      <c r="W82" s="13"/>
      <c r="X82" s="13"/>
      <c r="Y82" s="13"/>
      <c r="Z82" s="13"/>
      <c r="AA82" s="13"/>
      <c r="AB82" s="13"/>
      <c r="AC82" s="13"/>
      <c r="AD82" s="13"/>
      <c r="AE82" s="13"/>
      <c r="AT82" s="234" t="s">
        <v>131</v>
      </c>
      <c r="AU82" s="234" t="s">
        <v>70</v>
      </c>
      <c r="AV82" s="13" t="s">
        <v>80</v>
      </c>
      <c r="AW82" s="13" t="s">
        <v>31</v>
      </c>
      <c r="AX82" s="13" t="s">
        <v>78</v>
      </c>
      <c r="AY82" s="234" t="s">
        <v>120</v>
      </c>
    </row>
    <row r="83" s="2" customFormat="1" ht="14.4" customHeight="1">
      <c r="A83" s="38"/>
      <c r="B83" s="39"/>
      <c r="C83" s="246" t="s">
        <v>80</v>
      </c>
      <c r="D83" s="246" t="s">
        <v>152</v>
      </c>
      <c r="E83" s="247" t="s">
        <v>522</v>
      </c>
      <c r="F83" s="248" t="s">
        <v>523</v>
      </c>
      <c r="G83" s="249" t="s">
        <v>126</v>
      </c>
      <c r="H83" s="250">
        <v>40</v>
      </c>
      <c r="I83" s="251"/>
      <c r="J83" s="252">
        <f>ROUND(I83*H83,2)</f>
        <v>0</v>
      </c>
      <c r="K83" s="253"/>
      <c r="L83" s="254"/>
      <c r="M83" s="255" t="s">
        <v>19</v>
      </c>
      <c r="N83" s="256" t="s">
        <v>41</v>
      </c>
      <c r="O83" s="84"/>
      <c r="P83" s="215">
        <f>O83*H83</f>
        <v>0</v>
      </c>
      <c r="Q83" s="215">
        <v>4.5022500000000001</v>
      </c>
      <c r="R83" s="215">
        <f>Q83*H83</f>
        <v>180.09</v>
      </c>
      <c r="S83" s="215">
        <v>0</v>
      </c>
      <c r="T83" s="216">
        <f>S83*H83</f>
        <v>0</v>
      </c>
      <c r="U83" s="38"/>
      <c r="V83" s="38"/>
      <c r="W83" s="38"/>
      <c r="X83" s="38"/>
      <c r="Y83" s="38"/>
      <c r="Z83" s="38"/>
      <c r="AA83" s="38"/>
      <c r="AB83" s="38"/>
      <c r="AC83" s="38"/>
      <c r="AD83" s="38"/>
      <c r="AE83" s="38"/>
      <c r="AR83" s="217" t="s">
        <v>155</v>
      </c>
      <c r="AT83" s="217" t="s">
        <v>152</v>
      </c>
      <c r="AU83" s="217" t="s">
        <v>70</v>
      </c>
      <c r="AY83" s="17" t="s">
        <v>120</v>
      </c>
      <c r="BE83" s="218">
        <f>IF(N83="základní",J83,0)</f>
        <v>0</v>
      </c>
      <c r="BF83" s="218">
        <f>IF(N83="snížená",J83,0)</f>
        <v>0</v>
      </c>
      <c r="BG83" s="218">
        <f>IF(N83="zákl. přenesená",J83,0)</f>
        <v>0</v>
      </c>
      <c r="BH83" s="218">
        <f>IF(N83="sníž. přenesená",J83,0)</f>
        <v>0</v>
      </c>
      <c r="BI83" s="218">
        <f>IF(N83="nulová",J83,0)</f>
        <v>0</v>
      </c>
      <c r="BJ83" s="17" t="s">
        <v>78</v>
      </c>
      <c r="BK83" s="218">
        <f>ROUND(I83*H83,2)</f>
        <v>0</v>
      </c>
      <c r="BL83" s="17" t="s">
        <v>127</v>
      </c>
      <c r="BM83" s="217" t="s">
        <v>524</v>
      </c>
    </row>
    <row r="84" s="2" customFormat="1">
      <c r="A84" s="38"/>
      <c r="B84" s="39"/>
      <c r="C84" s="40"/>
      <c r="D84" s="219" t="s">
        <v>129</v>
      </c>
      <c r="E84" s="40"/>
      <c r="F84" s="220" t="s">
        <v>523</v>
      </c>
      <c r="G84" s="40"/>
      <c r="H84" s="40"/>
      <c r="I84" s="221"/>
      <c r="J84" s="40"/>
      <c r="K84" s="40"/>
      <c r="L84" s="44"/>
      <c r="M84" s="222"/>
      <c r="N84" s="223"/>
      <c r="O84" s="84"/>
      <c r="P84" s="84"/>
      <c r="Q84" s="84"/>
      <c r="R84" s="84"/>
      <c r="S84" s="84"/>
      <c r="T84" s="85"/>
      <c r="U84" s="38"/>
      <c r="V84" s="38"/>
      <c r="W84" s="38"/>
      <c r="X84" s="38"/>
      <c r="Y84" s="38"/>
      <c r="Z84" s="38"/>
      <c r="AA84" s="38"/>
      <c r="AB84" s="38"/>
      <c r="AC84" s="38"/>
      <c r="AD84" s="38"/>
      <c r="AE84" s="38"/>
      <c r="AT84" s="17" t="s">
        <v>129</v>
      </c>
      <c r="AU84" s="17" t="s">
        <v>70</v>
      </c>
    </row>
    <row r="85" s="13" customFormat="1">
      <c r="A85" s="13"/>
      <c r="B85" s="224"/>
      <c r="C85" s="225"/>
      <c r="D85" s="219" t="s">
        <v>131</v>
      </c>
      <c r="E85" s="226" t="s">
        <v>19</v>
      </c>
      <c r="F85" s="227" t="s">
        <v>525</v>
      </c>
      <c r="G85" s="225"/>
      <c r="H85" s="228">
        <v>16</v>
      </c>
      <c r="I85" s="229"/>
      <c r="J85" s="225"/>
      <c r="K85" s="225"/>
      <c r="L85" s="230"/>
      <c r="M85" s="231"/>
      <c r="N85" s="232"/>
      <c r="O85" s="232"/>
      <c r="P85" s="232"/>
      <c r="Q85" s="232"/>
      <c r="R85" s="232"/>
      <c r="S85" s="232"/>
      <c r="T85" s="233"/>
      <c r="U85" s="13"/>
      <c r="V85" s="13"/>
      <c r="W85" s="13"/>
      <c r="X85" s="13"/>
      <c r="Y85" s="13"/>
      <c r="Z85" s="13"/>
      <c r="AA85" s="13"/>
      <c r="AB85" s="13"/>
      <c r="AC85" s="13"/>
      <c r="AD85" s="13"/>
      <c r="AE85" s="13"/>
      <c r="AT85" s="234" t="s">
        <v>131</v>
      </c>
      <c r="AU85" s="234" t="s">
        <v>70</v>
      </c>
      <c r="AV85" s="13" t="s">
        <v>80</v>
      </c>
      <c r="AW85" s="13" t="s">
        <v>31</v>
      </c>
      <c r="AX85" s="13" t="s">
        <v>70</v>
      </c>
      <c r="AY85" s="234" t="s">
        <v>120</v>
      </c>
    </row>
    <row r="86" s="13" customFormat="1">
      <c r="A86" s="13"/>
      <c r="B86" s="224"/>
      <c r="C86" s="225"/>
      <c r="D86" s="219" t="s">
        <v>131</v>
      </c>
      <c r="E86" s="226" t="s">
        <v>19</v>
      </c>
      <c r="F86" s="227" t="s">
        <v>526</v>
      </c>
      <c r="G86" s="225"/>
      <c r="H86" s="228">
        <v>8</v>
      </c>
      <c r="I86" s="229"/>
      <c r="J86" s="225"/>
      <c r="K86" s="225"/>
      <c r="L86" s="230"/>
      <c r="M86" s="231"/>
      <c r="N86" s="232"/>
      <c r="O86" s="232"/>
      <c r="P86" s="232"/>
      <c r="Q86" s="232"/>
      <c r="R86" s="232"/>
      <c r="S86" s="232"/>
      <c r="T86" s="233"/>
      <c r="U86" s="13"/>
      <c r="V86" s="13"/>
      <c r="W86" s="13"/>
      <c r="X86" s="13"/>
      <c r="Y86" s="13"/>
      <c r="Z86" s="13"/>
      <c r="AA86" s="13"/>
      <c r="AB86" s="13"/>
      <c r="AC86" s="13"/>
      <c r="AD86" s="13"/>
      <c r="AE86" s="13"/>
      <c r="AT86" s="234" t="s">
        <v>131</v>
      </c>
      <c r="AU86" s="234" t="s">
        <v>70</v>
      </c>
      <c r="AV86" s="13" t="s">
        <v>80</v>
      </c>
      <c r="AW86" s="13" t="s">
        <v>31</v>
      </c>
      <c r="AX86" s="13" t="s">
        <v>70</v>
      </c>
      <c r="AY86" s="234" t="s">
        <v>120</v>
      </c>
    </row>
    <row r="87" s="13" customFormat="1">
      <c r="A87" s="13"/>
      <c r="B87" s="224"/>
      <c r="C87" s="225"/>
      <c r="D87" s="219" t="s">
        <v>131</v>
      </c>
      <c r="E87" s="226" t="s">
        <v>19</v>
      </c>
      <c r="F87" s="227" t="s">
        <v>527</v>
      </c>
      <c r="G87" s="225"/>
      <c r="H87" s="228">
        <v>16</v>
      </c>
      <c r="I87" s="229"/>
      <c r="J87" s="225"/>
      <c r="K87" s="225"/>
      <c r="L87" s="230"/>
      <c r="M87" s="231"/>
      <c r="N87" s="232"/>
      <c r="O87" s="232"/>
      <c r="P87" s="232"/>
      <c r="Q87" s="232"/>
      <c r="R87" s="232"/>
      <c r="S87" s="232"/>
      <c r="T87" s="233"/>
      <c r="U87" s="13"/>
      <c r="V87" s="13"/>
      <c r="W87" s="13"/>
      <c r="X87" s="13"/>
      <c r="Y87" s="13"/>
      <c r="Z87" s="13"/>
      <c r="AA87" s="13"/>
      <c r="AB87" s="13"/>
      <c r="AC87" s="13"/>
      <c r="AD87" s="13"/>
      <c r="AE87" s="13"/>
      <c r="AT87" s="234" t="s">
        <v>131</v>
      </c>
      <c r="AU87" s="234" t="s">
        <v>70</v>
      </c>
      <c r="AV87" s="13" t="s">
        <v>80</v>
      </c>
      <c r="AW87" s="13" t="s">
        <v>31</v>
      </c>
      <c r="AX87" s="13" t="s">
        <v>70</v>
      </c>
      <c r="AY87" s="234" t="s">
        <v>120</v>
      </c>
    </row>
    <row r="88" s="14" customFormat="1">
      <c r="A88" s="14"/>
      <c r="B88" s="235"/>
      <c r="C88" s="236"/>
      <c r="D88" s="219" t="s">
        <v>131</v>
      </c>
      <c r="E88" s="237" t="s">
        <v>19</v>
      </c>
      <c r="F88" s="238" t="s">
        <v>135</v>
      </c>
      <c r="G88" s="236"/>
      <c r="H88" s="239">
        <v>40</v>
      </c>
      <c r="I88" s="240"/>
      <c r="J88" s="236"/>
      <c r="K88" s="236"/>
      <c r="L88" s="241"/>
      <c r="M88" s="274"/>
      <c r="N88" s="275"/>
      <c r="O88" s="275"/>
      <c r="P88" s="275"/>
      <c r="Q88" s="275"/>
      <c r="R88" s="275"/>
      <c r="S88" s="275"/>
      <c r="T88" s="276"/>
      <c r="U88" s="14"/>
      <c r="V88" s="14"/>
      <c r="W88" s="14"/>
      <c r="X88" s="14"/>
      <c r="Y88" s="14"/>
      <c r="Z88" s="14"/>
      <c r="AA88" s="14"/>
      <c r="AB88" s="14"/>
      <c r="AC88" s="14"/>
      <c r="AD88" s="14"/>
      <c r="AE88" s="14"/>
      <c r="AT88" s="245" t="s">
        <v>131</v>
      </c>
      <c r="AU88" s="245" t="s">
        <v>70</v>
      </c>
      <c r="AV88" s="14" t="s">
        <v>127</v>
      </c>
      <c r="AW88" s="14" t="s">
        <v>31</v>
      </c>
      <c r="AX88" s="14" t="s">
        <v>78</v>
      </c>
      <c r="AY88" s="245" t="s">
        <v>120</v>
      </c>
    </row>
    <row r="89" s="2" customFormat="1" ht="6.96" customHeight="1">
      <c r="A89" s="38"/>
      <c r="B89" s="59"/>
      <c r="C89" s="60"/>
      <c r="D89" s="60"/>
      <c r="E89" s="60"/>
      <c r="F89" s="60"/>
      <c r="G89" s="60"/>
      <c r="H89" s="60"/>
      <c r="I89" s="60"/>
      <c r="J89" s="60"/>
      <c r="K89" s="60"/>
      <c r="L89" s="44"/>
      <c r="M89" s="38"/>
      <c r="O89" s="38"/>
      <c r="P89" s="38"/>
      <c r="Q89" s="38"/>
      <c r="R89" s="38"/>
      <c r="S89" s="38"/>
      <c r="T89" s="38"/>
      <c r="U89" s="38"/>
      <c r="V89" s="38"/>
      <c r="W89" s="38"/>
      <c r="X89" s="38"/>
      <c r="Y89" s="38"/>
      <c r="Z89" s="38"/>
      <c r="AA89" s="38"/>
      <c r="AB89" s="38"/>
      <c r="AC89" s="38"/>
      <c r="AD89" s="38"/>
      <c r="AE89" s="38"/>
    </row>
  </sheetData>
  <sheetProtection sheet="1" autoFilter="0" formatColumns="0" formatRows="0" objects="1" scenarios="1" spinCount="100000" saltValue="W1tw/DVysdNrWnENurP2bz0Ni7/OUd5vEZrYKqlgFDuBNvkROu74Jn/et57w5crCzFmZ4ZUIZj8pIykFDTs2DQ==" hashValue="57H9O01obXBapHYsc3g2qkqRwC2vUCpkovtbgh9t/JWiFjZegxxS5Wqn879tpYVQzvNnMVg2NOZ3ZOXJp9K52w==" algorithmName="SHA-512" password="CC35"/>
  <autoFilter ref="C78:K88"/>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1.5" style="1" customWidth="1"/>
    <col min="9" max="9" width="20.16016" style="1"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95</v>
      </c>
    </row>
    <row r="3" hidden="1" s="1" customFormat="1" ht="6.96" customHeight="1">
      <c r="B3" s="128"/>
      <c r="C3" s="129"/>
      <c r="D3" s="129"/>
      <c r="E3" s="129"/>
      <c r="F3" s="129"/>
      <c r="G3" s="129"/>
      <c r="H3" s="129"/>
      <c r="I3" s="129"/>
      <c r="J3" s="129"/>
      <c r="K3" s="129"/>
      <c r="L3" s="20"/>
      <c r="AT3" s="17" t="s">
        <v>80</v>
      </c>
    </row>
    <row r="4" hidden="1" s="1" customFormat="1" ht="24.96" customHeight="1">
      <c r="B4" s="20"/>
      <c r="D4" s="130" t="s">
        <v>96</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stavby'!K6</f>
        <v>Oprava staničních kolejí v ŽST Ústí n. L. západ</v>
      </c>
      <c r="F7" s="132"/>
      <c r="G7" s="132"/>
      <c r="H7" s="132"/>
      <c r="L7" s="20"/>
    </row>
    <row r="8" hidden="1" s="2" customFormat="1" ht="12" customHeight="1">
      <c r="A8" s="38"/>
      <c r="B8" s="44"/>
      <c r="C8" s="38"/>
      <c r="D8" s="132" t="s">
        <v>97</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528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stavby'!AN8</f>
        <v>20. 7. 2020</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tr">
        <f>IF('Rekapitulace stavby'!AN10="","",'Rekapitulace stavby'!AN10)</f>
        <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tr">
        <f>IF('Rekapitulace stavby'!E11="","",'Rekapitulace stavby'!E11)</f>
        <v xml:space="preserve"> </v>
      </c>
      <c r="F15" s="38"/>
      <c r="G15" s="38"/>
      <c r="H15" s="38"/>
      <c r="I15" s="132" t="s">
        <v>27</v>
      </c>
      <c r="J15" s="136" t="str">
        <f>IF('Rekapitulace stavby'!AN11="","",'Rekapitulace stavby'!AN11)</f>
        <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28</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36"/>
      <c r="G18" s="136"/>
      <c r="H18" s="136"/>
      <c r="I18" s="132" t="s">
        <v>27</v>
      </c>
      <c r="J18" s="33" t="str">
        <f>'Rekapitulace stavby'!AN14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30</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tr">
        <f>IF('Rekapitulace stavby'!E17="","",'Rekapitulace stavby'!E17)</f>
        <v xml:space="preserve"> </v>
      </c>
      <c r="F21" s="38"/>
      <c r="G21" s="38"/>
      <c r="H21" s="38"/>
      <c r="I21" s="132" t="s">
        <v>27</v>
      </c>
      <c r="J21" s="136" t="str">
        <f>IF('Rekapitulace stavby'!AN17="","",'Rekapitulace stavby'!AN17)</f>
        <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32</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33</v>
      </c>
      <c r="F24" s="38"/>
      <c r="G24" s="38"/>
      <c r="H24" s="38"/>
      <c r="I24" s="132" t="s">
        <v>27</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34</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36</v>
      </c>
      <c r="E30" s="38"/>
      <c r="F30" s="38"/>
      <c r="G30" s="38"/>
      <c r="H30" s="38"/>
      <c r="I30" s="38"/>
      <c r="J30" s="144">
        <f>ROUND(J80,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38</v>
      </c>
      <c r="G32" s="38"/>
      <c r="H32" s="38"/>
      <c r="I32" s="145" t="s">
        <v>37</v>
      </c>
      <c r="J32" s="145" t="s">
        <v>39</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40</v>
      </c>
      <c r="E33" s="132" t="s">
        <v>41</v>
      </c>
      <c r="F33" s="147">
        <f>ROUND((SUM(BE80:BE91)),  2)</f>
        <v>0</v>
      </c>
      <c r="G33" s="38"/>
      <c r="H33" s="38"/>
      <c r="I33" s="148">
        <v>0.20999999999999999</v>
      </c>
      <c r="J33" s="147">
        <f>ROUND(((SUM(BE80:BE91))*I33),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42</v>
      </c>
      <c r="F34" s="147">
        <f>ROUND((SUM(BF80:BF91)),  2)</f>
        <v>0</v>
      </c>
      <c r="G34" s="38"/>
      <c r="H34" s="38"/>
      <c r="I34" s="148">
        <v>0.14999999999999999</v>
      </c>
      <c r="J34" s="147">
        <f>ROUND(((SUM(BF80:BF91))*I34),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43</v>
      </c>
      <c r="F35" s="147">
        <f>ROUND((SUM(BG80:BG91)),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44</v>
      </c>
      <c r="F36" s="147">
        <f>ROUND((SUM(BH80:BH91)),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45</v>
      </c>
      <c r="F37" s="147">
        <f>ROUND((SUM(BI80:BI91)),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46</v>
      </c>
      <c r="E39" s="151"/>
      <c r="F39" s="151"/>
      <c r="G39" s="152" t="s">
        <v>47</v>
      </c>
      <c r="H39" s="153" t="s">
        <v>48</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hidden="1"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hidden="1" s="2" customFormat="1" ht="24.96" customHeight="1">
      <c r="A45" s="38"/>
      <c r="B45" s="39"/>
      <c r="C45" s="23" t="s">
        <v>99</v>
      </c>
      <c r="D45" s="40"/>
      <c r="E45" s="40"/>
      <c r="F45" s="40"/>
      <c r="G45" s="40"/>
      <c r="H45" s="40"/>
      <c r="I45" s="40"/>
      <c r="J45" s="40"/>
      <c r="K45" s="40"/>
      <c r="L45" s="134"/>
      <c r="S45" s="38"/>
      <c r="T45" s="38"/>
      <c r="U45" s="38"/>
      <c r="V45" s="38"/>
      <c r="W45" s="38"/>
      <c r="X45" s="38"/>
      <c r="Y45" s="38"/>
      <c r="Z45" s="38"/>
      <c r="AA45" s="38"/>
      <c r="AB45" s="38"/>
      <c r="AC45" s="38"/>
      <c r="AD45" s="38"/>
      <c r="AE45" s="38"/>
    </row>
    <row r="46" hidden="1"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hidden="1"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hidden="1" s="2" customFormat="1" ht="16.5" customHeight="1">
      <c r="A48" s="38"/>
      <c r="B48" s="39"/>
      <c r="C48" s="40"/>
      <c r="D48" s="40"/>
      <c r="E48" s="160" t="str">
        <f>E7</f>
        <v>Oprava staničních kolejí v ŽST Ústí n. L. západ</v>
      </c>
      <c r="F48" s="32"/>
      <c r="G48" s="32"/>
      <c r="H48" s="32"/>
      <c r="I48" s="40"/>
      <c r="J48" s="40"/>
      <c r="K48" s="40"/>
      <c r="L48" s="134"/>
      <c r="S48" s="38"/>
      <c r="T48" s="38"/>
      <c r="U48" s="38"/>
      <c r="V48" s="38"/>
      <c r="W48" s="38"/>
      <c r="X48" s="38"/>
      <c r="Y48" s="38"/>
      <c r="Z48" s="38"/>
      <c r="AA48" s="38"/>
      <c r="AB48" s="38"/>
      <c r="AC48" s="38"/>
      <c r="AD48" s="38"/>
      <c r="AE48" s="38"/>
    </row>
    <row r="49" hidden="1" s="2" customFormat="1" ht="12" customHeight="1">
      <c r="A49" s="38"/>
      <c r="B49" s="39"/>
      <c r="C49" s="32" t="s">
        <v>97</v>
      </c>
      <c r="D49" s="40"/>
      <c r="E49" s="40"/>
      <c r="F49" s="40"/>
      <c r="G49" s="40"/>
      <c r="H49" s="40"/>
      <c r="I49" s="40"/>
      <c r="J49" s="40"/>
      <c r="K49" s="40"/>
      <c r="L49" s="134"/>
      <c r="S49" s="38"/>
      <c r="T49" s="38"/>
      <c r="U49" s="38"/>
      <c r="V49" s="38"/>
      <c r="W49" s="38"/>
      <c r="X49" s="38"/>
      <c r="Y49" s="38"/>
      <c r="Z49" s="38"/>
      <c r="AA49" s="38"/>
      <c r="AB49" s="38"/>
      <c r="AC49" s="38"/>
      <c r="AD49" s="38"/>
      <c r="AE49" s="38"/>
    </row>
    <row r="50" hidden="1" s="2" customFormat="1" ht="16.5" customHeight="1">
      <c r="A50" s="38"/>
      <c r="B50" s="39"/>
      <c r="C50" s="40"/>
      <c r="D50" s="40"/>
      <c r="E50" s="69" t="str">
        <f>E9</f>
        <v>06 - VRN</v>
      </c>
      <c r="F50" s="40"/>
      <c r="G50" s="40"/>
      <c r="H50" s="40"/>
      <c r="I50" s="40"/>
      <c r="J50" s="40"/>
      <c r="K50" s="40"/>
      <c r="L50" s="134"/>
      <c r="S50" s="38"/>
      <c r="T50" s="38"/>
      <c r="U50" s="38"/>
      <c r="V50" s="38"/>
      <c r="W50" s="38"/>
      <c r="X50" s="38"/>
      <c r="Y50" s="38"/>
      <c r="Z50" s="38"/>
      <c r="AA50" s="38"/>
      <c r="AB50" s="38"/>
      <c r="AC50" s="38"/>
      <c r="AD50" s="38"/>
      <c r="AE50" s="38"/>
    </row>
    <row r="51" hidden="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hidden="1" s="2" customFormat="1" ht="12" customHeight="1">
      <c r="A52" s="38"/>
      <c r="B52" s="39"/>
      <c r="C52" s="32" t="s">
        <v>21</v>
      </c>
      <c r="D52" s="40"/>
      <c r="E52" s="40"/>
      <c r="F52" s="27" t="str">
        <f>F12</f>
        <v xml:space="preserve"> </v>
      </c>
      <c r="G52" s="40"/>
      <c r="H52" s="40"/>
      <c r="I52" s="32" t="s">
        <v>23</v>
      </c>
      <c r="J52" s="72" t="str">
        <f>IF(J12="","",J12)</f>
        <v>20. 7. 2020</v>
      </c>
      <c r="K52" s="40"/>
      <c r="L52" s="134"/>
      <c r="S52" s="38"/>
      <c r="T52" s="38"/>
      <c r="U52" s="38"/>
      <c r="V52" s="38"/>
      <c r="W52" s="38"/>
      <c r="X52" s="38"/>
      <c r="Y52" s="38"/>
      <c r="Z52" s="38"/>
      <c r="AA52" s="38"/>
      <c r="AB52" s="38"/>
      <c r="AC52" s="38"/>
      <c r="AD52" s="38"/>
      <c r="AE52" s="38"/>
    </row>
    <row r="53" hidden="1"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hidden="1" s="2" customFormat="1" ht="15.15" customHeight="1">
      <c r="A54" s="38"/>
      <c r="B54" s="39"/>
      <c r="C54" s="32" t="s">
        <v>25</v>
      </c>
      <c r="D54" s="40"/>
      <c r="E54" s="40"/>
      <c r="F54" s="27" t="str">
        <f>E15</f>
        <v xml:space="preserve"> </v>
      </c>
      <c r="G54" s="40"/>
      <c r="H54" s="40"/>
      <c r="I54" s="32" t="s">
        <v>30</v>
      </c>
      <c r="J54" s="36" t="str">
        <f>E21</f>
        <v xml:space="preserve"> </v>
      </c>
      <c r="K54" s="40"/>
      <c r="L54" s="134"/>
      <c r="S54" s="38"/>
      <c r="T54" s="38"/>
      <c r="U54" s="38"/>
      <c r="V54" s="38"/>
      <c r="W54" s="38"/>
      <c r="X54" s="38"/>
      <c r="Y54" s="38"/>
      <c r="Z54" s="38"/>
      <c r="AA54" s="38"/>
      <c r="AB54" s="38"/>
      <c r="AC54" s="38"/>
      <c r="AD54" s="38"/>
      <c r="AE54" s="38"/>
    </row>
    <row r="55" hidden="1" s="2" customFormat="1" ht="15.15" customHeight="1">
      <c r="A55" s="38"/>
      <c r="B55" s="39"/>
      <c r="C55" s="32" t="s">
        <v>28</v>
      </c>
      <c r="D55" s="40"/>
      <c r="E55" s="40"/>
      <c r="F55" s="27" t="str">
        <f>IF(E18="","",E18)</f>
        <v>Vyplň údaj</v>
      </c>
      <c r="G55" s="40"/>
      <c r="H55" s="40"/>
      <c r="I55" s="32" t="s">
        <v>32</v>
      </c>
      <c r="J55" s="36" t="str">
        <f>E24</f>
        <v>Věra Trnková</v>
      </c>
      <c r="K55" s="40"/>
      <c r="L55" s="134"/>
      <c r="S55" s="38"/>
      <c r="T55" s="38"/>
      <c r="U55" s="38"/>
      <c r="V55" s="38"/>
      <c r="W55" s="38"/>
      <c r="X55" s="38"/>
      <c r="Y55" s="38"/>
      <c r="Z55" s="38"/>
      <c r="AA55" s="38"/>
      <c r="AB55" s="38"/>
      <c r="AC55" s="38"/>
      <c r="AD55" s="38"/>
      <c r="AE55" s="38"/>
    </row>
    <row r="56" hidden="1"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hidden="1" s="2" customFormat="1" ht="29.28" customHeight="1">
      <c r="A57" s="38"/>
      <c r="B57" s="39"/>
      <c r="C57" s="161" t="s">
        <v>100</v>
      </c>
      <c r="D57" s="162"/>
      <c r="E57" s="162"/>
      <c r="F57" s="162"/>
      <c r="G57" s="162"/>
      <c r="H57" s="162"/>
      <c r="I57" s="162"/>
      <c r="J57" s="163" t="s">
        <v>101</v>
      </c>
      <c r="K57" s="162"/>
      <c r="L57" s="134"/>
      <c r="S57" s="38"/>
      <c r="T57" s="38"/>
      <c r="U57" s="38"/>
      <c r="V57" s="38"/>
      <c r="W57" s="38"/>
      <c r="X57" s="38"/>
      <c r="Y57" s="38"/>
      <c r="Z57" s="38"/>
      <c r="AA57" s="38"/>
      <c r="AB57" s="38"/>
      <c r="AC57" s="38"/>
      <c r="AD57" s="38"/>
      <c r="AE57" s="38"/>
    </row>
    <row r="58" hidden="1"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hidden="1" s="2" customFormat="1" ht="22.8" customHeight="1">
      <c r="A59" s="38"/>
      <c r="B59" s="39"/>
      <c r="C59" s="164" t="s">
        <v>68</v>
      </c>
      <c r="D59" s="40"/>
      <c r="E59" s="40"/>
      <c r="F59" s="40"/>
      <c r="G59" s="40"/>
      <c r="H59" s="40"/>
      <c r="I59" s="40"/>
      <c r="J59" s="102">
        <f>J80</f>
        <v>0</v>
      </c>
      <c r="K59" s="40"/>
      <c r="L59" s="134"/>
      <c r="S59" s="38"/>
      <c r="T59" s="38"/>
      <c r="U59" s="38"/>
      <c r="V59" s="38"/>
      <c r="W59" s="38"/>
      <c r="X59" s="38"/>
      <c r="Y59" s="38"/>
      <c r="Z59" s="38"/>
      <c r="AA59" s="38"/>
      <c r="AB59" s="38"/>
      <c r="AC59" s="38"/>
      <c r="AD59" s="38"/>
      <c r="AE59" s="38"/>
      <c r="AU59" s="17" t="s">
        <v>102</v>
      </c>
    </row>
    <row r="60" hidden="1" s="9" customFormat="1" ht="24.96" customHeight="1">
      <c r="A60" s="9"/>
      <c r="B60" s="165"/>
      <c r="C60" s="166"/>
      <c r="D60" s="167" t="s">
        <v>529</v>
      </c>
      <c r="E60" s="168"/>
      <c r="F60" s="168"/>
      <c r="G60" s="168"/>
      <c r="H60" s="168"/>
      <c r="I60" s="168"/>
      <c r="J60" s="169">
        <f>J81</f>
        <v>0</v>
      </c>
      <c r="K60" s="166"/>
      <c r="L60" s="170"/>
      <c r="S60" s="9"/>
      <c r="T60" s="9"/>
      <c r="U60" s="9"/>
      <c r="V60" s="9"/>
      <c r="W60" s="9"/>
      <c r="X60" s="9"/>
      <c r="Y60" s="9"/>
      <c r="Z60" s="9"/>
      <c r="AA60" s="9"/>
      <c r="AB60" s="9"/>
      <c r="AC60" s="9"/>
      <c r="AD60" s="9"/>
      <c r="AE60" s="9"/>
    </row>
    <row r="61" hidden="1" s="2" customFormat="1" ht="21.84" customHeight="1">
      <c r="A61" s="38"/>
      <c r="B61" s="39"/>
      <c r="C61" s="40"/>
      <c r="D61" s="40"/>
      <c r="E61" s="40"/>
      <c r="F61" s="40"/>
      <c r="G61" s="40"/>
      <c r="H61" s="40"/>
      <c r="I61" s="40"/>
      <c r="J61" s="40"/>
      <c r="K61" s="40"/>
      <c r="L61" s="134"/>
      <c r="S61" s="38"/>
      <c r="T61" s="38"/>
      <c r="U61" s="38"/>
      <c r="V61" s="38"/>
      <c r="W61" s="38"/>
      <c r="X61" s="38"/>
      <c r="Y61" s="38"/>
      <c r="Z61" s="38"/>
      <c r="AA61" s="38"/>
      <c r="AB61" s="38"/>
      <c r="AC61" s="38"/>
      <c r="AD61" s="38"/>
      <c r="AE61" s="38"/>
    </row>
    <row r="62" hidden="1" s="2" customFormat="1" ht="6.96" customHeight="1">
      <c r="A62" s="38"/>
      <c r="B62" s="59"/>
      <c r="C62" s="60"/>
      <c r="D62" s="60"/>
      <c r="E62" s="60"/>
      <c r="F62" s="60"/>
      <c r="G62" s="60"/>
      <c r="H62" s="60"/>
      <c r="I62" s="60"/>
      <c r="J62" s="60"/>
      <c r="K62" s="60"/>
      <c r="L62" s="134"/>
      <c r="S62" s="38"/>
      <c r="T62" s="38"/>
      <c r="U62" s="38"/>
      <c r="V62" s="38"/>
      <c r="W62" s="38"/>
      <c r="X62" s="38"/>
      <c r="Y62" s="38"/>
      <c r="Z62" s="38"/>
      <c r="AA62" s="38"/>
      <c r="AB62" s="38"/>
      <c r="AC62" s="38"/>
      <c r="AD62" s="38"/>
      <c r="AE62" s="38"/>
    </row>
    <row r="63" hidden="1"/>
    <row r="64" hidden="1"/>
    <row r="65" hidden="1"/>
    <row r="66" s="2" customFormat="1" ht="6.96" customHeight="1">
      <c r="A66" s="38"/>
      <c r="B66" s="61"/>
      <c r="C66" s="62"/>
      <c r="D66" s="62"/>
      <c r="E66" s="62"/>
      <c r="F66" s="62"/>
      <c r="G66" s="62"/>
      <c r="H66" s="62"/>
      <c r="I66" s="62"/>
      <c r="J66" s="62"/>
      <c r="K66" s="62"/>
      <c r="L66" s="134"/>
      <c r="S66" s="38"/>
      <c r="T66" s="38"/>
      <c r="U66" s="38"/>
      <c r="V66" s="38"/>
      <c r="W66" s="38"/>
      <c r="X66" s="38"/>
      <c r="Y66" s="38"/>
      <c r="Z66" s="38"/>
      <c r="AA66" s="38"/>
      <c r="AB66" s="38"/>
      <c r="AC66" s="38"/>
      <c r="AD66" s="38"/>
      <c r="AE66" s="38"/>
    </row>
    <row r="67" s="2" customFormat="1" ht="24.96" customHeight="1">
      <c r="A67" s="38"/>
      <c r="B67" s="39"/>
      <c r="C67" s="23" t="s">
        <v>105</v>
      </c>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6.5" customHeight="1">
      <c r="A70" s="38"/>
      <c r="B70" s="39"/>
      <c r="C70" s="40"/>
      <c r="D70" s="40"/>
      <c r="E70" s="160" t="str">
        <f>E7</f>
        <v>Oprava staničních kolejí v ŽST Ústí n. L. západ</v>
      </c>
      <c r="F70" s="32"/>
      <c r="G70" s="32"/>
      <c r="H70" s="32"/>
      <c r="I70" s="40"/>
      <c r="J70" s="40"/>
      <c r="K70" s="40"/>
      <c r="L70" s="134"/>
      <c r="S70" s="38"/>
      <c r="T70" s="38"/>
      <c r="U70" s="38"/>
      <c r="V70" s="38"/>
      <c r="W70" s="38"/>
      <c r="X70" s="38"/>
      <c r="Y70" s="38"/>
      <c r="Z70" s="38"/>
      <c r="AA70" s="38"/>
      <c r="AB70" s="38"/>
      <c r="AC70" s="38"/>
      <c r="AD70" s="38"/>
      <c r="AE70" s="38"/>
    </row>
    <row r="71" s="2" customFormat="1" ht="12" customHeight="1">
      <c r="A71" s="38"/>
      <c r="B71" s="39"/>
      <c r="C71" s="32" t="s">
        <v>97</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6.5" customHeight="1">
      <c r="A72" s="38"/>
      <c r="B72" s="39"/>
      <c r="C72" s="40"/>
      <c r="D72" s="40"/>
      <c r="E72" s="69" t="str">
        <f>E9</f>
        <v>06 - VRN</v>
      </c>
      <c r="F72" s="40"/>
      <c r="G72" s="40"/>
      <c r="H72" s="40"/>
      <c r="I72" s="40"/>
      <c r="J72" s="40"/>
      <c r="K72" s="40"/>
      <c r="L72" s="13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2" customHeight="1">
      <c r="A74" s="38"/>
      <c r="B74" s="39"/>
      <c r="C74" s="32" t="s">
        <v>21</v>
      </c>
      <c r="D74" s="40"/>
      <c r="E74" s="40"/>
      <c r="F74" s="27" t="str">
        <f>F12</f>
        <v xml:space="preserve"> </v>
      </c>
      <c r="G74" s="40"/>
      <c r="H74" s="40"/>
      <c r="I74" s="32" t="s">
        <v>23</v>
      </c>
      <c r="J74" s="72" t="str">
        <f>IF(J12="","",J12)</f>
        <v>20. 7. 2020</v>
      </c>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5.15" customHeight="1">
      <c r="A76" s="38"/>
      <c r="B76" s="39"/>
      <c r="C76" s="32" t="s">
        <v>25</v>
      </c>
      <c r="D76" s="40"/>
      <c r="E76" s="40"/>
      <c r="F76" s="27" t="str">
        <f>E15</f>
        <v xml:space="preserve"> </v>
      </c>
      <c r="G76" s="40"/>
      <c r="H76" s="40"/>
      <c r="I76" s="32" t="s">
        <v>30</v>
      </c>
      <c r="J76" s="36" t="str">
        <f>E21</f>
        <v xml:space="preserve"> </v>
      </c>
      <c r="K76" s="40"/>
      <c r="L76" s="134"/>
      <c r="S76" s="38"/>
      <c r="T76" s="38"/>
      <c r="U76" s="38"/>
      <c r="V76" s="38"/>
      <c r="W76" s="38"/>
      <c r="X76" s="38"/>
      <c r="Y76" s="38"/>
      <c r="Z76" s="38"/>
      <c r="AA76" s="38"/>
      <c r="AB76" s="38"/>
      <c r="AC76" s="38"/>
      <c r="AD76" s="38"/>
      <c r="AE76" s="38"/>
    </row>
    <row r="77" s="2" customFormat="1" ht="15.15" customHeight="1">
      <c r="A77" s="38"/>
      <c r="B77" s="39"/>
      <c r="C77" s="32" t="s">
        <v>28</v>
      </c>
      <c r="D77" s="40"/>
      <c r="E77" s="40"/>
      <c r="F77" s="27" t="str">
        <f>IF(E18="","",E18)</f>
        <v>Vyplň údaj</v>
      </c>
      <c r="G77" s="40"/>
      <c r="H77" s="40"/>
      <c r="I77" s="32" t="s">
        <v>32</v>
      </c>
      <c r="J77" s="36" t="str">
        <f>E24</f>
        <v>Věra Trnková</v>
      </c>
      <c r="K77" s="40"/>
      <c r="L77" s="134"/>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11" customFormat="1" ht="29.28" customHeight="1">
      <c r="A79" s="177"/>
      <c r="B79" s="178"/>
      <c r="C79" s="179" t="s">
        <v>106</v>
      </c>
      <c r="D79" s="180" t="s">
        <v>55</v>
      </c>
      <c r="E79" s="180" t="s">
        <v>51</v>
      </c>
      <c r="F79" s="180" t="s">
        <v>52</v>
      </c>
      <c r="G79" s="180" t="s">
        <v>107</v>
      </c>
      <c r="H79" s="180" t="s">
        <v>108</v>
      </c>
      <c r="I79" s="180" t="s">
        <v>109</v>
      </c>
      <c r="J79" s="181" t="s">
        <v>101</v>
      </c>
      <c r="K79" s="182" t="s">
        <v>110</v>
      </c>
      <c r="L79" s="183"/>
      <c r="M79" s="92" t="s">
        <v>19</v>
      </c>
      <c r="N79" s="93" t="s">
        <v>40</v>
      </c>
      <c r="O79" s="93" t="s">
        <v>111</v>
      </c>
      <c r="P79" s="93" t="s">
        <v>112</v>
      </c>
      <c r="Q79" s="93" t="s">
        <v>113</v>
      </c>
      <c r="R79" s="93" t="s">
        <v>114</v>
      </c>
      <c r="S79" s="93" t="s">
        <v>115</v>
      </c>
      <c r="T79" s="94" t="s">
        <v>116</v>
      </c>
      <c r="U79" s="177"/>
      <c r="V79" s="177"/>
      <c r="W79" s="177"/>
      <c r="X79" s="177"/>
      <c r="Y79" s="177"/>
      <c r="Z79" s="177"/>
      <c r="AA79" s="177"/>
      <c r="AB79" s="177"/>
      <c r="AC79" s="177"/>
      <c r="AD79" s="177"/>
      <c r="AE79" s="177"/>
    </row>
    <row r="80" s="2" customFormat="1" ht="22.8" customHeight="1">
      <c r="A80" s="38"/>
      <c r="B80" s="39"/>
      <c r="C80" s="99" t="s">
        <v>117</v>
      </c>
      <c r="D80" s="40"/>
      <c r="E80" s="40"/>
      <c r="F80" s="40"/>
      <c r="G80" s="40"/>
      <c r="H80" s="40"/>
      <c r="I80" s="40"/>
      <c r="J80" s="184">
        <f>BK80</f>
        <v>0</v>
      </c>
      <c r="K80" s="40"/>
      <c r="L80" s="44"/>
      <c r="M80" s="95"/>
      <c r="N80" s="185"/>
      <c r="O80" s="96"/>
      <c r="P80" s="186">
        <f>P81</f>
        <v>0</v>
      </c>
      <c r="Q80" s="96"/>
      <c r="R80" s="186">
        <f>R81</f>
        <v>0</v>
      </c>
      <c r="S80" s="96"/>
      <c r="T80" s="187">
        <f>T81</f>
        <v>0</v>
      </c>
      <c r="U80" s="38"/>
      <c r="V80" s="38"/>
      <c r="W80" s="38"/>
      <c r="X80" s="38"/>
      <c r="Y80" s="38"/>
      <c r="Z80" s="38"/>
      <c r="AA80" s="38"/>
      <c r="AB80" s="38"/>
      <c r="AC80" s="38"/>
      <c r="AD80" s="38"/>
      <c r="AE80" s="38"/>
      <c r="AT80" s="17" t="s">
        <v>69</v>
      </c>
      <c r="AU80" s="17" t="s">
        <v>102</v>
      </c>
      <c r="BK80" s="188">
        <f>BK81</f>
        <v>0</v>
      </c>
    </row>
    <row r="81" s="12" customFormat="1" ht="25.92" customHeight="1">
      <c r="A81" s="12"/>
      <c r="B81" s="189"/>
      <c r="C81" s="190"/>
      <c r="D81" s="191" t="s">
        <v>69</v>
      </c>
      <c r="E81" s="192" t="s">
        <v>94</v>
      </c>
      <c r="F81" s="192" t="s">
        <v>530</v>
      </c>
      <c r="G81" s="190"/>
      <c r="H81" s="190"/>
      <c r="I81" s="193"/>
      <c r="J81" s="194">
        <f>BK81</f>
        <v>0</v>
      </c>
      <c r="K81" s="190"/>
      <c r="L81" s="195"/>
      <c r="M81" s="196"/>
      <c r="N81" s="197"/>
      <c r="O81" s="197"/>
      <c r="P81" s="198">
        <f>SUM(P82:P91)</f>
        <v>0</v>
      </c>
      <c r="Q81" s="197"/>
      <c r="R81" s="198">
        <f>SUM(R82:R91)</f>
        <v>0</v>
      </c>
      <c r="S81" s="197"/>
      <c r="T81" s="199">
        <f>SUM(T82:T91)</f>
        <v>0</v>
      </c>
      <c r="U81" s="12"/>
      <c r="V81" s="12"/>
      <c r="W81" s="12"/>
      <c r="X81" s="12"/>
      <c r="Y81" s="12"/>
      <c r="Z81" s="12"/>
      <c r="AA81" s="12"/>
      <c r="AB81" s="12"/>
      <c r="AC81" s="12"/>
      <c r="AD81" s="12"/>
      <c r="AE81" s="12"/>
      <c r="AR81" s="200" t="s">
        <v>121</v>
      </c>
      <c r="AT81" s="201" t="s">
        <v>69</v>
      </c>
      <c r="AU81" s="201" t="s">
        <v>70</v>
      </c>
      <c r="AY81" s="200" t="s">
        <v>120</v>
      </c>
      <c r="BK81" s="202">
        <f>SUM(BK82:BK91)</f>
        <v>0</v>
      </c>
    </row>
    <row r="82" s="2" customFormat="1" ht="14.4" customHeight="1">
      <c r="A82" s="38"/>
      <c r="B82" s="39"/>
      <c r="C82" s="205" t="s">
        <v>78</v>
      </c>
      <c r="D82" s="205" t="s">
        <v>123</v>
      </c>
      <c r="E82" s="206" t="s">
        <v>531</v>
      </c>
      <c r="F82" s="207" t="s">
        <v>532</v>
      </c>
      <c r="G82" s="208" t="s">
        <v>533</v>
      </c>
      <c r="H82" s="209">
        <v>1</v>
      </c>
      <c r="I82" s="210"/>
      <c r="J82" s="211">
        <f>ROUND(I82*H82,2)</f>
        <v>0</v>
      </c>
      <c r="K82" s="212"/>
      <c r="L82" s="44"/>
      <c r="M82" s="213" t="s">
        <v>19</v>
      </c>
      <c r="N82" s="214" t="s">
        <v>41</v>
      </c>
      <c r="O82" s="84"/>
      <c r="P82" s="215">
        <f>O82*H82</f>
        <v>0</v>
      </c>
      <c r="Q82" s="215">
        <v>0</v>
      </c>
      <c r="R82" s="215">
        <f>Q82*H82</f>
        <v>0</v>
      </c>
      <c r="S82" s="215">
        <v>0</v>
      </c>
      <c r="T82" s="216">
        <f>S82*H82</f>
        <v>0</v>
      </c>
      <c r="U82" s="38"/>
      <c r="V82" s="38"/>
      <c r="W82" s="38"/>
      <c r="X82" s="38"/>
      <c r="Y82" s="38"/>
      <c r="Z82" s="38"/>
      <c r="AA82" s="38"/>
      <c r="AB82" s="38"/>
      <c r="AC82" s="38"/>
      <c r="AD82" s="38"/>
      <c r="AE82" s="38"/>
      <c r="AR82" s="217" t="s">
        <v>127</v>
      </c>
      <c r="AT82" s="217" t="s">
        <v>123</v>
      </c>
      <c r="AU82" s="217" t="s">
        <v>78</v>
      </c>
      <c r="AY82" s="17" t="s">
        <v>120</v>
      </c>
      <c r="BE82" s="218">
        <f>IF(N82="základní",J82,0)</f>
        <v>0</v>
      </c>
      <c r="BF82" s="218">
        <f>IF(N82="snížená",J82,0)</f>
        <v>0</v>
      </c>
      <c r="BG82" s="218">
        <f>IF(N82="zákl. přenesená",J82,0)</f>
        <v>0</v>
      </c>
      <c r="BH82" s="218">
        <f>IF(N82="sníž. přenesená",J82,0)</f>
        <v>0</v>
      </c>
      <c r="BI82" s="218">
        <f>IF(N82="nulová",J82,0)</f>
        <v>0</v>
      </c>
      <c r="BJ82" s="17" t="s">
        <v>78</v>
      </c>
      <c r="BK82" s="218">
        <f>ROUND(I82*H82,2)</f>
        <v>0</v>
      </c>
      <c r="BL82" s="17" t="s">
        <v>127</v>
      </c>
      <c r="BM82" s="217" t="s">
        <v>534</v>
      </c>
    </row>
    <row r="83" s="2" customFormat="1">
      <c r="A83" s="38"/>
      <c r="B83" s="39"/>
      <c r="C83" s="40"/>
      <c r="D83" s="219" t="s">
        <v>129</v>
      </c>
      <c r="E83" s="40"/>
      <c r="F83" s="220" t="s">
        <v>532</v>
      </c>
      <c r="G83" s="40"/>
      <c r="H83" s="40"/>
      <c r="I83" s="221"/>
      <c r="J83" s="40"/>
      <c r="K83" s="40"/>
      <c r="L83" s="44"/>
      <c r="M83" s="222"/>
      <c r="N83" s="223"/>
      <c r="O83" s="84"/>
      <c r="P83" s="84"/>
      <c r="Q83" s="84"/>
      <c r="R83" s="84"/>
      <c r="S83" s="84"/>
      <c r="T83" s="85"/>
      <c r="U83" s="38"/>
      <c r="V83" s="38"/>
      <c r="W83" s="38"/>
      <c r="X83" s="38"/>
      <c r="Y83" s="38"/>
      <c r="Z83" s="38"/>
      <c r="AA83" s="38"/>
      <c r="AB83" s="38"/>
      <c r="AC83" s="38"/>
      <c r="AD83" s="38"/>
      <c r="AE83" s="38"/>
      <c r="AT83" s="17" t="s">
        <v>129</v>
      </c>
      <c r="AU83" s="17" t="s">
        <v>78</v>
      </c>
    </row>
    <row r="84" s="2" customFormat="1" ht="14.4" customHeight="1">
      <c r="A84" s="38"/>
      <c r="B84" s="39"/>
      <c r="C84" s="205" t="s">
        <v>80</v>
      </c>
      <c r="D84" s="205" t="s">
        <v>123</v>
      </c>
      <c r="E84" s="206" t="s">
        <v>535</v>
      </c>
      <c r="F84" s="207" t="s">
        <v>536</v>
      </c>
      <c r="G84" s="208" t="s">
        <v>533</v>
      </c>
      <c r="H84" s="209">
        <v>1</v>
      </c>
      <c r="I84" s="210"/>
      <c r="J84" s="211">
        <f>ROUND(I84*H84,2)</f>
        <v>0</v>
      </c>
      <c r="K84" s="212"/>
      <c r="L84" s="44"/>
      <c r="M84" s="213" t="s">
        <v>19</v>
      </c>
      <c r="N84" s="214" t="s">
        <v>41</v>
      </c>
      <c r="O84" s="84"/>
      <c r="P84" s="215">
        <f>O84*H84</f>
        <v>0</v>
      </c>
      <c r="Q84" s="215">
        <v>0</v>
      </c>
      <c r="R84" s="215">
        <f>Q84*H84</f>
        <v>0</v>
      </c>
      <c r="S84" s="215">
        <v>0</v>
      </c>
      <c r="T84" s="216">
        <f>S84*H84</f>
        <v>0</v>
      </c>
      <c r="U84" s="38"/>
      <c r="V84" s="38"/>
      <c r="W84" s="38"/>
      <c r="X84" s="38"/>
      <c r="Y84" s="38"/>
      <c r="Z84" s="38"/>
      <c r="AA84" s="38"/>
      <c r="AB84" s="38"/>
      <c r="AC84" s="38"/>
      <c r="AD84" s="38"/>
      <c r="AE84" s="38"/>
      <c r="AR84" s="217" t="s">
        <v>127</v>
      </c>
      <c r="AT84" s="217" t="s">
        <v>123</v>
      </c>
      <c r="AU84" s="217" t="s">
        <v>78</v>
      </c>
      <c r="AY84" s="17" t="s">
        <v>120</v>
      </c>
      <c r="BE84" s="218">
        <f>IF(N84="základní",J84,0)</f>
        <v>0</v>
      </c>
      <c r="BF84" s="218">
        <f>IF(N84="snížená",J84,0)</f>
        <v>0</v>
      </c>
      <c r="BG84" s="218">
        <f>IF(N84="zákl. přenesená",J84,0)</f>
        <v>0</v>
      </c>
      <c r="BH84" s="218">
        <f>IF(N84="sníž. přenesená",J84,0)</f>
        <v>0</v>
      </c>
      <c r="BI84" s="218">
        <f>IF(N84="nulová",J84,0)</f>
        <v>0</v>
      </c>
      <c r="BJ84" s="17" t="s">
        <v>78</v>
      </c>
      <c r="BK84" s="218">
        <f>ROUND(I84*H84,2)</f>
        <v>0</v>
      </c>
      <c r="BL84" s="17" t="s">
        <v>127</v>
      </c>
      <c r="BM84" s="217" t="s">
        <v>537</v>
      </c>
    </row>
    <row r="85" s="2" customFormat="1">
      <c r="A85" s="38"/>
      <c r="B85" s="39"/>
      <c r="C85" s="40"/>
      <c r="D85" s="219" t="s">
        <v>129</v>
      </c>
      <c r="E85" s="40"/>
      <c r="F85" s="220" t="s">
        <v>536</v>
      </c>
      <c r="G85" s="40"/>
      <c r="H85" s="40"/>
      <c r="I85" s="221"/>
      <c r="J85" s="40"/>
      <c r="K85" s="40"/>
      <c r="L85" s="44"/>
      <c r="M85" s="222"/>
      <c r="N85" s="223"/>
      <c r="O85" s="84"/>
      <c r="P85" s="84"/>
      <c r="Q85" s="84"/>
      <c r="R85" s="84"/>
      <c r="S85" s="84"/>
      <c r="T85" s="85"/>
      <c r="U85" s="38"/>
      <c r="V85" s="38"/>
      <c r="W85" s="38"/>
      <c r="X85" s="38"/>
      <c r="Y85" s="38"/>
      <c r="Z85" s="38"/>
      <c r="AA85" s="38"/>
      <c r="AB85" s="38"/>
      <c r="AC85" s="38"/>
      <c r="AD85" s="38"/>
      <c r="AE85" s="38"/>
      <c r="AT85" s="17" t="s">
        <v>129</v>
      </c>
      <c r="AU85" s="17" t="s">
        <v>78</v>
      </c>
    </row>
    <row r="86" s="2" customFormat="1" ht="14.4" customHeight="1">
      <c r="A86" s="38"/>
      <c r="B86" s="39"/>
      <c r="C86" s="205" t="s">
        <v>144</v>
      </c>
      <c r="D86" s="205" t="s">
        <v>123</v>
      </c>
      <c r="E86" s="206" t="s">
        <v>538</v>
      </c>
      <c r="F86" s="207" t="s">
        <v>539</v>
      </c>
      <c r="G86" s="208" t="s">
        <v>533</v>
      </c>
      <c r="H86" s="209">
        <v>1</v>
      </c>
      <c r="I86" s="210"/>
      <c r="J86" s="211">
        <f>ROUND(I86*H86,2)</f>
        <v>0</v>
      </c>
      <c r="K86" s="212"/>
      <c r="L86" s="44"/>
      <c r="M86" s="213" t="s">
        <v>19</v>
      </c>
      <c r="N86" s="214" t="s">
        <v>41</v>
      </c>
      <c r="O86" s="84"/>
      <c r="P86" s="215">
        <f>O86*H86</f>
        <v>0</v>
      </c>
      <c r="Q86" s="215">
        <v>0</v>
      </c>
      <c r="R86" s="215">
        <f>Q86*H86</f>
        <v>0</v>
      </c>
      <c r="S86" s="215">
        <v>0</v>
      </c>
      <c r="T86" s="216">
        <f>S86*H86</f>
        <v>0</v>
      </c>
      <c r="U86" s="38"/>
      <c r="V86" s="38"/>
      <c r="W86" s="38"/>
      <c r="X86" s="38"/>
      <c r="Y86" s="38"/>
      <c r="Z86" s="38"/>
      <c r="AA86" s="38"/>
      <c r="AB86" s="38"/>
      <c r="AC86" s="38"/>
      <c r="AD86" s="38"/>
      <c r="AE86" s="38"/>
      <c r="AR86" s="217" t="s">
        <v>127</v>
      </c>
      <c r="AT86" s="217" t="s">
        <v>123</v>
      </c>
      <c r="AU86" s="217" t="s">
        <v>78</v>
      </c>
      <c r="AY86" s="17" t="s">
        <v>120</v>
      </c>
      <c r="BE86" s="218">
        <f>IF(N86="základní",J86,0)</f>
        <v>0</v>
      </c>
      <c r="BF86" s="218">
        <f>IF(N86="snížená",J86,0)</f>
        <v>0</v>
      </c>
      <c r="BG86" s="218">
        <f>IF(N86="zákl. přenesená",J86,0)</f>
        <v>0</v>
      </c>
      <c r="BH86" s="218">
        <f>IF(N86="sníž. přenesená",J86,0)</f>
        <v>0</v>
      </c>
      <c r="BI86" s="218">
        <f>IF(N86="nulová",J86,0)</f>
        <v>0</v>
      </c>
      <c r="BJ86" s="17" t="s">
        <v>78</v>
      </c>
      <c r="BK86" s="218">
        <f>ROUND(I86*H86,2)</f>
        <v>0</v>
      </c>
      <c r="BL86" s="17" t="s">
        <v>127</v>
      </c>
      <c r="BM86" s="217" t="s">
        <v>540</v>
      </c>
    </row>
    <row r="87" s="2" customFormat="1">
      <c r="A87" s="38"/>
      <c r="B87" s="39"/>
      <c r="C87" s="40"/>
      <c r="D87" s="219" t="s">
        <v>129</v>
      </c>
      <c r="E87" s="40"/>
      <c r="F87" s="220" t="s">
        <v>541</v>
      </c>
      <c r="G87" s="40"/>
      <c r="H87" s="40"/>
      <c r="I87" s="221"/>
      <c r="J87" s="40"/>
      <c r="K87" s="40"/>
      <c r="L87" s="44"/>
      <c r="M87" s="222"/>
      <c r="N87" s="223"/>
      <c r="O87" s="84"/>
      <c r="P87" s="84"/>
      <c r="Q87" s="84"/>
      <c r="R87" s="84"/>
      <c r="S87" s="84"/>
      <c r="T87" s="85"/>
      <c r="U87" s="38"/>
      <c r="V87" s="38"/>
      <c r="W87" s="38"/>
      <c r="X87" s="38"/>
      <c r="Y87" s="38"/>
      <c r="Z87" s="38"/>
      <c r="AA87" s="38"/>
      <c r="AB87" s="38"/>
      <c r="AC87" s="38"/>
      <c r="AD87" s="38"/>
      <c r="AE87" s="38"/>
      <c r="AT87" s="17" t="s">
        <v>129</v>
      </c>
      <c r="AU87" s="17" t="s">
        <v>78</v>
      </c>
    </row>
    <row r="88" s="2" customFormat="1" ht="14.4" customHeight="1">
      <c r="A88" s="38"/>
      <c r="B88" s="39"/>
      <c r="C88" s="205" t="s">
        <v>127</v>
      </c>
      <c r="D88" s="205" t="s">
        <v>123</v>
      </c>
      <c r="E88" s="206" t="s">
        <v>542</v>
      </c>
      <c r="F88" s="207" t="s">
        <v>543</v>
      </c>
      <c r="G88" s="208" t="s">
        <v>533</v>
      </c>
      <c r="H88" s="209">
        <v>1</v>
      </c>
      <c r="I88" s="210"/>
      <c r="J88" s="211">
        <f>ROUND(I88*H88,2)</f>
        <v>0</v>
      </c>
      <c r="K88" s="212"/>
      <c r="L88" s="44"/>
      <c r="M88" s="213" t="s">
        <v>19</v>
      </c>
      <c r="N88" s="214" t="s">
        <v>41</v>
      </c>
      <c r="O88" s="84"/>
      <c r="P88" s="215">
        <f>O88*H88</f>
        <v>0</v>
      </c>
      <c r="Q88" s="215">
        <v>0</v>
      </c>
      <c r="R88" s="215">
        <f>Q88*H88</f>
        <v>0</v>
      </c>
      <c r="S88" s="215">
        <v>0</v>
      </c>
      <c r="T88" s="216">
        <f>S88*H88</f>
        <v>0</v>
      </c>
      <c r="U88" s="38"/>
      <c r="V88" s="38"/>
      <c r="W88" s="38"/>
      <c r="X88" s="38"/>
      <c r="Y88" s="38"/>
      <c r="Z88" s="38"/>
      <c r="AA88" s="38"/>
      <c r="AB88" s="38"/>
      <c r="AC88" s="38"/>
      <c r="AD88" s="38"/>
      <c r="AE88" s="38"/>
      <c r="AR88" s="217" t="s">
        <v>127</v>
      </c>
      <c r="AT88" s="217" t="s">
        <v>123</v>
      </c>
      <c r="AU88" s="217" t="s">
        <v>78</v>
      </c>
      <c r="AY88" s="17" t="s">
        <v>120</v>
      </c>
      <c r="BE88" s="218">
        <f>IF(N88="základní",J88,0)</f>
        <v>0</v>
      </c>
      <c r="BF88" s="218">
        <f>IF(N88="snížená",J88,0)</f>
        <v>0</v>
      </c>
      <c r="BG88" s="218">
        <f>IF(N88="zákl. přenesená",J88,0)</f>
        <v>0</v>
      </c>
      <c r="BH88" s="218">
        <f>IF(N88="sníž. přenesená",J88,0)</f>
        <v>0</v>
      </c>
      <c r="BI88" s="218">
        <f>IF(N88="nulová",J88,0)</f>
        <v>0</v>
      </c>
      <c r="BJ88" s="17" t="s">
        <v>78</v>
      </c>
      <c r="BK88" s="218">
        <f>ROUND(I88*H88,2)</f>
        <v>0</v>
      </c>
      <c r="BL88" s="17" t="s">
        <v>127</v>
      </c>
      <c r="BM88" s="217" t="s">
        <v>544</v>
      </c>
    </row>
    <row r="89" s="2" customFormat="1">
      <c r="A89" s="38"/>
      <c r="B89" s="39"/>
      <c r="C89" s="40"/>
      <c r="D89" s="219" t="s">
        <v>129</v>
      </c>
      <c r="E89" s="40"/>
      <c r="F89" s="220" t="s">
        <v>545</v>
      </c>
      <c r="G89" s="40"/>
      <c r="H89" s="40"/>
      <c r="I89" s="221"/>
      <c r="J89" s="40"/>
      <c r="K89" s="40"/>
      <c r="L89" s="44"/>
      <c r="M89" s="222"/>
      <c r="N89" s="223"/>
      <c r="O89" s="84"/>
      <c r="P89" s="84"/>
      <c r="Q89" s="84"/>
      <c r="R89" s="84"/>
      <c r="S89" s="84"/>
      <c r="T89" s="85"/>
      <c r="U89" s="38"/>
      <c r="V89" s="38"/>
      <c r="W89" s="38"/>
      <c r="X89" s="38"/>
      <c r="Y89" s="38"/>
      <c r="Z89" s="38"/>
      <c r="AA89" s="38"/>
      <c r="AB89" s="38"/>
      <c r="AC89" s="38"/>
      <c r="AD89" s="38"/>
      <c r="AE89" s="38"/>
      <c r="AT89" s="17" t="s">
        <v>129</v>
      </c>
      <c r="AU89" s="17" t="s">
        <v>78</v>
      </c>
    </row>
    <row r="90" s="2" customFormat="1" ht="37.8" customHeight="1">
      <c r="A90" s="38"/>
      <c r="B90" s="39"/>
      <c r="C90" s="205" t="s">
        <v>121</v>
      </c>
      <c r="D90" s="205" t="s">
        <v>123</v>
      </c>
      <c r="E90" s="206" t="s">
        <v>546</v>
      </c>
      <c r="F90" s="207" t="s">
        <v>547</v>
      </c>
      <c r="G90" s="208" t="s">
        <v>533</v>
      </c>
      <c r="H90" s="209">
        <v>1</v>
      </c>
      <c r="I90" s="210"/>
      <c r="J90" s="211">
        <f>ROUND(I90*H90,2)</f>
        <v>0</v>
      </c>
      <c r="K90" s="212"/>
      <c r="L90" s="44"/>
      <c r="M90" s="213" t="s">
        <v>19</v>
      </c>
      <c r="N90" s="214" t="s">
        <v>41</v>
      </c>
      <c r="O90" s="84"/>
      <c r="P90" s="215">
        <f>O90*H90</f>
        <v>0</v>
      </c>
      <c r="Q90" s="215">
        <v>0</v>
      </c>
      <c r="R90" s="215">
        <f>Q90*H90</f>
        <v>0</v>
      </c>
      <c r="S90" s="215">
        <v>0</v>
      </c>
      <c r="T90" s="216">
        <f>S90*H90</f>
        <v>0</v>
      </c>
      <c r="U90" s="38"/>
      <c r="V90" s="38"/>
      <c r="W90" s="38"/>
      <c r="X90" s="38"/>
      <c r="Y90" s="38"/>
      <c r="Z90" s="38"/>
      <c r="AA90" s="38"/>
      <c r="AB90" s="38"/>
      <c r="AC90" s="38"/>
      <c r="AD90" s="38"/>
      <c r="AE90" s="38"/>
      <c r="AR90" s="217" t="s">
        <v>127</v>
      </c>
      <c r="AT90" s="217" t="s">
        <v>123</v>
      </c>
      <c r="AU90" s="217" t="s">
        <v>78</v>
      </c>
      <c r="AY90" s="17" t="s">
        <v>120</v>
      </c>
      <c r="BE90" s="218">
        <f>IF(N90="základní",J90,0)</f>
        <v>0</v>
      </c>
      <c r="BF90" s="218">
        <f>IF(N90="snížená",J90,0)</f>
        <v>0</v>
      </c>
      <c r="BG90" s="218">
        <f>IF(N90="zákl. přenesená",J90,0)</f>
        <v>0</v>
      </c>
      <c r="BH90" s="218">
        <f>IF(N90="sníž. přenesená",J90,0)</f>
        <v>0</v>
      </c>
      <c r="BI90" s="218">
        <f>IF(N90="nulová",J90,0)</f>
        <v>0</v>
      </c>
      <c r="BJ90" s="17" t="s">
        <v>78</v>
      </c>
      <c r="BK90" s="218">
        <f>ROUND(I90*H90,2)</f>
        <v>0</v>
      </c>
      <c r="BL90" s="17" t="s">
        <v>127</v>
      </c>
      <c r="BM90" s="217" t="s">
        <v>548</v>
      </c>
    </row>
    <row r="91" s="2" customFormat="1">
      <c r="A91" s="38"/>
      <c r="B91" s="39"/>
      <c r="C91" s="40"/>
      <c r="D91" s="219" t="s">
        <v>129</v>
      </c>
      <c r="E91" s="40"/>
      <c r="F91" s="220" t="s">
        <v>547</v>
      </c>
      <c r="G91" s="40"/>
      <c r="H91" s="40"/>
      <c r="I91" s="221"/>
      <c r="J91" s="40"/>
      <c r="K91" s="40"/>
      <c r="L91" s="44"/>
      <c r="M91" s="270"/>
      <c r="N91" s="271"/>
      <c r="O91" s="272"/>
      <c r="P91" s="272"/>
      <c r="Q91" s="272"/>
      <c r="R91" s="272"/>
      <c r="S91" s="272"/>
      <c r="T91" s="273"/>
      <c r="U91" s="38"/>
      <c r="V91" s="38"/>
      <c r="W91" s="38"/>
      <c r="X91" s="38"/>
      <c r="Y91" s="38"/>
      <c r="Z91" s="38"/>
      <c r="AA91" s="38"/>
      <c r="AB91" s="38"/>
      <c r="AC91" s="38"/>
      <c r="AD91" s="38"/>
      <c r="AE91" s="38"/>
      <c r="AT91" s="17" t="s">
        <v>129</v>
      </c>
      <c r="AU91" s="17" t="s">
        <v>78</v>
      </c>
    </row>
    <row r="92" s="2" customFormat="1" ht="6.96" customHeight="1">
      <c r="A92" s="38"/>
      <c r="B92" s="59"/>
      <c r="C92" s="60"/>
      <c r="D92" s="60"/>
      <c r="E92" s="60"/>
      <c r="F92" s="60"/>
      <c r="G92" s="60"/>
      <c r="H92" s="60"/>
      <c r="I92" s="60"/>
      <c r="J92" s="60"/>
      <c r="K92" s="60"/>
      <c r="L92" s="44"/>
      <c r="M92" s="38"/>
      <c r="O92" s="38"/>
      <c r="P92" s="38"/>
      <c r="Q92" s="38"/>
      <c r="R92" s="38"/>
      <c r="S92" s="38"/>
      <c r="T92" s="38"/>
      <c r="U92" s="38"/>
      <c r="V92" s="38"/>
      <c r="W92" s="38"/>
      <c r="X92" s="38"/>
      <c r="Y92" s="38"/>
      <c r="Z92" s="38"/>
      <c r="AA92" s="38"/>
      <c r="AB92" s="38"/>
      <c r="AC92" s="38"/>
      <c r="AD92" s="38"/>
      <c r="AE92" s="38"/>
    </row>
  </sheetData>
  <sheetProtection sheet="1" autoFilter="0" formatColumns="0" formatRows="0" objects="1" scenarios="1" spinCount="100000" saltValue="68HUCko0+Oe2a3q6foNj0FxIkKtLMQ6YVAsS/PWnMpoeG/dGZoo80mopu3cu0VIDMKyx6W7E14dsKewbA/yeUQ==" hashValue="Uwel/NKx9/ACseQ5Ztb3rrla3dn5kK3eFNPCNN1r2UTFAwupwgt8wOliGgD9WRKM1vkGfAt+HVWnO5jCFzlBpQ==" algorithmName="SHA-512" password="CC35"/>
  <autoFilter ref="C79:K9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Trnková Věra</dc:creator>
  <cp:lastModifiedBy>Trnková Věra</cp:lastModifiedBy>
  <dcterms:created xsi:type="dcterms:W3CDTF">2020-10-27T09:00:38Z</dcterms:created>
  <dcterms:modified xsi:type="dcterms:W3CDTF">2020-10-27T09:00:45Z</dcterms:modified>
</cp:coreProperties>
</file>